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150" activeTab="0"/>
  </bookViews>
  <sheets>
    <sheet name="приложение1(мощность)" sheetId="1" r:id="rId1"/>
    <sheet name="приложение 2(энергия)" sheetId="2" r:id="rId2"/>
    <sheet name="Приложение 3(АЧР)" sheetId="3" r:id="rId3"/>
    <sheet name="Приложение 4(ГВО)" sheetId="4" r:id="rId4"/>
  </sheets>
  <definedNames/>
  <calcPr fullCalcOnLoad="1"/>
</workbook>
</file>

<file path=xl/sharedStrings.xml><?xml version="1.0" encoding="utf-8"?>
<sst xmlns="http://schemas.openxmlformats.org/spreadsheetml/2006/main" count="412" uniqueCount="170">
  <si>
    <t>Р</t>
  </si>
  <si>
    <t>Q</t>
  </si>
  <si>
    <t>Наименование присоединения</t>
  </si>
  <si>
    <t>Примечание</t>
  </si>
  <si>
    <t>МВт</t>
  </si>
  <si>
    <t>кВ</t>
  </si>
  <si>
    <t>U</t>
  </si>
  <si>
    <t>1:00</t>
  </si>
  <si>
    <t>2:00</t>
  </si>
  <si>
    <t>3:00</t>
  </si>
  <si>
    <t>4:00</t>
  </si>
  <si>
    <t>5:00</t>
  </si>
  <si>
    <t>6:00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</si>
  <si>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</si>
  <si>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</si>
  <si>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</si>
  <si>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</si>
  <si>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</si>
  <si>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</si>
  <si>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</si>
  <si>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</si>
  <si>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</si>
  <si>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</si>
  <si>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</si>
  <si>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</si>
  <si>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</si>
  <si>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</si>
  <si>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</si>
  <si>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</si>
  <si>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</si>
  <si>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</si>
  <si>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Точка замера/
текущая фиксация присоединения</t>
  </si>
  <si>
    <t>Контролируемый параметр</t>
  </si>
  <si>
    <t>Единица измерения</t>
  </si>
  <si>
    <t>I</t>
  </si>
  <si>
    <t>А</t>
  </si>
  <si>
    <t>ВЕДОМОСТЬ    ПОТРЕБЛЕНИЯ    ЭЛЕКТРИЧЕСКОЙ    ЭНЕРГИИ    ЗА    ЗАМЕРНЫЙ    ДЕНЬ</t>
  </si>
  <si>
    <t>ВЕДОМОСТЬ    ПОТРЕБЛЕНИЯ    ЭЛЕКТРИЧЕСКОЙ    МОЩНОСТИ    ЗА    ЗАМЕРНЫЙ    ДЕНЬ</t>
  </si>
  <si>
    <t>МВт*ч</t>
  </si>
  <si>
    <t>Период замера</t>
  </si>
  <si>
    <t>прием</t>
  </si>
  <si>
    <t>отдача</t>
  </si>
  <si>
    <t>09:00 - 10:00</t>
  </si>
  <si>
    <t>08:00 - 09:00</t>
  </si>
  <si>
    <t>07:00 - 08:00</t>
  </si>
  <si>
    <t>06:00 - 07:00</t>
  </si>
  <si>
    <t>05:00 - 06:00</t>
  </si>
  <si>
    <t>00:00 - 01:00</t>
  </si>
  <si>
    <t>01:00 - 02:00</t>
  </si>
  <si>
    <t>02:00 - 03:00</t>
  </si>
  <si>
    <t>03:00 - 04:00</t>
  </si>
  <si>
    <t>04:00 - 05:00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</si>
  <si>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</si>
  <si>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</si>
  <si>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</si>
  <si>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</si>
  <si>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</si>
  <si>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</si>
  <si>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</si>
  <si>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</si>
  <si>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</si>
  <si>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</si>
  <si>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</si>
  <si>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</si>
  <si>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</si>
  <si>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</si>
  <si>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Приложение 1</t>
  </si>
  <si>
    <t>к Указанию № ____ от _____________2008г.</t>
  </si>
  <si>
    <t>(Наименование потребителя)</t>
  </si>
  <si>
    <r>
      <t>tg</t>
    </r>
    <r>
      <rPr>
        <sz val="10"/>
        <rFont val="Arial Cyr"/>
        <family val="0"/>
      </rPr>
      <t>φ</t>
    </r>
  </si>
  <si>
    <r>
      <t>cos</t>
    </r>
    <r>
      <rPr>
        <sz val="10"/>
        <rFont val="Arial Cyr"/>
        <family val="0"/>
      </rPr>
      <t>φ</t>
    </r>
  </si>
  <si>
    <t>МВАр*ч</t>
  </si>
  <si>
    <t>Приложение №2</t>
  </si>
  <si>
    <t>Приложение №1</t>
  </si>
  <si>
    <t>МВАр</t>
  </si>
  <si>
    <t>Вт</t>
  </si>
  <si>
    <t>ВАр</t>
  </si>
  <si>
    <t>ПС 110/35/6кВ "ГПП-1"
ВЛ-110кВ "СГРЭС-Метзавод 2"</t>
  </si>
  <si>
    <t>Т2  - 6 кВ</t>
  </si>
  <si>
    <t>ПС 110/35/6кВ "ГПП-1"
ВЛ-110кВ "СГРЭС-Метзавод 1"</t>
  </si>
  <si>
    <t>Т1  - 6 кВ</t>
  </si>
  <si>
    <t>Т3  - 6 кВ</t>
  </si>
  <si>
    <t>Т3  - 35 кВ</t>
  </si>
  <si>
    <t>ПС "Электросталь" Ввод 220кВ</t>
  </si>
  <si>
    <t xml:space="preserve">Т1   </t>
  </si>
  <si>
    <t>ПС 35/6кВ "ГПП-2"
ВЛ-35кВ "Серов-ГПП-2-1"</t>
  </si>
  <si>
    <t>ПС 35/6кВ "ГПП-2"
ВЛ-35кВ "Серов-ГПП-2-2"</t>
  </si>
  <si>
    <t>ПС 110/35/6кВ "ГПП-1",   Ввод Т1-6кВ</t>
  </si>
  <si>
    <t>ПС 110/35/6кВ "ГПП-1",   Ввод Т2-6кВ</t>
  </si>
  <si>
    <t>ПС 110/35/6кВ "ГПП-1",   Ввод Т3-6кВ</t>
  </si>
  <si>
    <t>ПС 110/35/6кВ "ГПП-1",   Ввод Т3-35кВ</t>
  </si>
  <si>
    <t>ПС 220/35кВ "Электросталь", Ввод Т1-220кВ</t>
  </si>
  <si>
    <t>ПС 35/6кВ "ГПП-2", РУ-6кВ; ВводТ1-6кВ</t>
  </si>
  <si>
    <t>ПС 35/6кВ "ГПП-2", РУ-6кВ; ВводТ2-6кВ</t>
  </si>
  <si>
    <t>ПАО "Надеждинский металлургический завод"</t>
  </si>
  <si>
    <t>ПС 220/35кВ "Электросталь", ПС 110/35/6кВ "ГПП-1", ПС 35/6кВ "ГПП-2"</t>
  </si>
  <si>
    <t>Положение РПН (ПБВ) ГПП-1 Т-1</t>
  </si>
  <si>
    <t>Положение РПН (ПБВ) ГПП-1 Т-2</t>
  </si>
  <si>
    <t>Положение РПН (ПБВ) ГПП-1 Т-3</t>
  </si>
  <si>
    <t>Положение РПН (ПБВ) ГПП-2 Т-1</t>
  </si>
  <si>
    <t>Положение РПН (ПБВ) ГПП-2 Т-2</t>
  </si>
  <si>
    <t>Положение РПН (ПБВ) ПС Электросталь</t>
  </si>
  <si>
    <t xml:space="preserve">Приложение №3 </t>
  </si>
  <si>
    <t xml:space="preserve">В Е Д О М О С Т Ь </t>
  </si>
  <si>
    <t xml:space="preserve">активных  нагрузок,  подключенных  к  АЧР  ПАО "Надеждинский металлургический завод"
 Наименование организации
</t>
  </si>
  <si>
    <t>Номер очереди АЧР</t>
  </si>
  <si>
    <t>Наименование фидеров и ЛЭП</t>
  </si>
  <si>
    <t>Активная       нагрузка</t>
  </si>
  <si>
    <t>Наименование ПС</t>
  </si>
  <si>
    <t>Уставка  АЧР1</t>
  </si>
  <si>
    <t>Уставка  АЧР2</t>
  </si>
  <si>
    <t>Уставка  СОАЧР</t>
  </si>
  <si>
    <t xml:space="preserve">f, Гц </t>
  </si>
  <si>
    <t xml:space="preserve">t, сек </t>
  </si>
  <si>
    <t>4-00</t>
  </si>
  <si>
    <t>10-00</t>
  </si>
  <si>
    <t>21-00</t>
  </si>
  <si>
    <t>А, мВт</t>
  </si>
  <si>
    <t>яч.70-72 Мех.завод №1</t>
  </si>
  <si>
    <t>ПС  110/35/6  "ГПП-1"</t>
  </si>
  <si>
    <t>яч.2-4 Мех.завод № 2</t>
  </si>
  <si>
    <t>яч.17-19 Мех.завод № 4</t>
  </si>
  <si>
    <t>яч.66-68 Мех.завод №5</t>
  </si>
  <si>
    <t>яч.44 Груп.реактор №2</t>
  </si>
  <si>
    <t>яч.57-59 ПС №1 Город</t>
  </si>
  <si>
    <t>яч.61-63 Эл.печь(ДСП-10)</t>
  </si>
  <si>
    <t>яч.53-55 ПС 6-1</t>
  </si>
  <si>
    <t>яч.41-43 ПС 12-2</t>
  </si>
  <si>
    <t>яч.37-39 ПС 3-2</t>
  </si>
  <si>
    <t>яч.12-14 ПС 4-1</t>
  </si>
  <si>
    <t>АПК</t>
  </si>
  <si>
    <t>ЗРУ-35 кВ агрегата "Печь-ковш" ЭСПЦ</t>
  </si>
  <si>
    <t>яч.3 ПМР-1</t>
  </si>
  <si>
    <t>ЗРУ-6 кВ "Кислородная станция"</t>
  </si>
  <si>
    <t>Приложение №4</t>
  </si>
  <si>
    <t>Номер очереди отключения</t>
  </si>
  <si>
    <t>Наименование подстанции</t>
  </si>
  <si>
    <t>Наименование фидеров  и  ЛЭП</t>
  </si>
  <si>
    <t>Активная        нагрузка</t>
  </si>
  <si>
    <t>1-00</t>
  </si>
  <si>
    <t>2-00</t>
  </si>
  <si>
    <t>3-00</t>
  </si>
  <si>
    <t>5-00</t>
  </si>
  <si>
    <t>6-00</t>
  </si>
  <si>
    <t>7-00</t>
  </si>
  <si>
    <t>8-00</t>
  </si>
  <si>
    <t>9-00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</si>
  <si>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</si>
  <si>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</si>
  <si>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</si>
  <si>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</si>
  <si>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</si>
  <si>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</si>
  <si>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</si>
  <si>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</si>
  <si>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</si>
  <si>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</si>
  <si>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22-00</t>
  </si>
  <si>
    <t>23-00</t>
  </si>
  <si>
    <t>24-00</t>
  </si>
  <si>
    <t xml:space="preserve"> Итого:</t>
  </si>
  <si>
    <t>tgφ</t>
  </si>
  <si>
    <t>cosφ</t>
  </si>
  <si>
    <t>яч.2-4 Мех.завод №2</t>
  </si>
  <si>
    <t>яч.36 Мех.завод № 3</t>
  </si>
  <si>
    <t>16  июня 2021г.</t>
  </si>
  <si>
    <t>16 июня 2021г</t>
  </si>
  <si>
    <t xml:space="preserve"> 16 июня (среда)  2021 года</t>
  </si>
  <si>
    <t>Ведомость  активных нагрузок (ГВО) за замерный день 16 июня (среда) 2021 г.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</si>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</sst>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0.0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00"/>
    <numFmt numFmtId="180" formatCode="0.0000"/>
    <numFmt numFmtId="181" formatCode="0.0%"/>
    <numFmt numFmtId="182" formatCode="[$€-2]\ ###,000_);[Red]\([$€-2]\ ###,000\)"/>
    <numFmt numFmtId="183" formatCode="000000"/>
  </numFmts>
  <fonts count="74">
    <font>
      <sz val="10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Arial Cyr"/>
      <family val="0"/>
    </font>
    <font>
      <sz val="12"/>
      <name val="Arial Cyr"/>
      <family val="2"/>
    </font>
    <font>
      <b/>
      <sz val="16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1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9"/>
      <name val="Arial Cyr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10"/>
      <name val="Arial Cyr"/>
      <family val="2"/>
    </font>
    <font>
      <b/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0"/>
      <name val="Arial Cyr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rgb="FFFF0000"/>
      <name val="Arial Cyr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center"/>
    </xf>
    <xf numFmtId="173" fontId="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4" fontId="1" fillId="0" borderId="0" xfId="0" applyNumberFormat="1" applyFont="1" applyFill="1" applyAlignment="1">
      <alignment vertical="center"/>
    </xf>
    <xf numFmtId="14" fontId="12" fillId="0" borderId="0" xfId="0" applyNumberFormat="1" applyFont="1" applyFill="1" applyAlignment="1">
      <alignment vertical="center"/>
    </xf>
    <xf numFmtId="14" fontId="1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Alignment="1">
      <alignment/>
    </xf>
    <xf numFmtId="0" fontId="64" fillId="0" borderId="0" xfId="0" applyFont="1" applyAlignment="1">
      <alignment/>
    </xf>
    <xf numFmtId="179" fontId="64" fillId="0" borderId="0" xfId="0" applyNumberFormat="1" applyFont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6" fillId="0" borderId="17" xfId="0" applyFont="1" applyBorder="1" applyAlignment="1">
      <alignment vertical="center" wrapText="1"/>
    </xf>
    <xf numFmtId="0" fontId="66" fillId="0" borderId="18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67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center"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 horizontal="right" vertic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/>
    </xf>
    <xf numFmtId="0" fontId="66" fillId="0" borderId="0" xfId="0" applyFont="1" applyFill="1" applyAlignment="1">
      <alignment horizontal="center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center" vertical="center" wrapText="1"/>
    </xf>
    <xf numFmtId="0" fontId="68" fillId="0" borderId="29" xfId="0" applyFont="1" applyFill="1" applyBorder="1" applyAlignment="1">
      <alignment vertical="center" wrapText="1"/>
    </xf>
    <xf numFmtId="179" fontId="68" fillId="0" borderId="30" xfId="0" applyNumberFormat="1" applyFont="1" applyFill="1" applyBorder="1" applyAlignment="1">
      <alignment horizontal="center" vertical="center" wrapText="1"/>
    </xf>
    <xf numFmtId="179" fontId="68" fillId="0" borderId="31" xfId="0" applyNumberFormat="1" applyFont="1" applyFill="1" applyBorder="1" applyAlignment="1">
      <alignment horizontal="center" vertical="center" wrapText="1"/>
    </xf>
    <xf numFmtId="179" fontId="68" fillId="0" borderId="32" xfId="0" applyNumberFormat="1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179" fontId="0" fillId="0" borderId="0" xfId="0" applyNumberFormat="1" applyFont="1" applyFill="1" applyAlignment="1">
      <alignment/>
    </xf>
    <xf numFmtId="0" fontId="12" fillId="0" borderId="33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8" fillId="0" borderId="0" xfId="0" applyFont="1" applyAlignment="1">
      <alignment wrapText="1"/>
    </xf>
    <xf numFmtId="0" fontId="69" fillId="0" borderId="0" xfId="0" applyFont="1" applyAlignment="1">
      <alignment/>
    </xf>
    <xf numFmtId="0" fontId="68" fillId="0" borderId="0" xfId="0" applyFont="1" applyBorder="1" applyAlignment="1">
      <alignment wrapText="1"/>
    </xf>
    <xf numFmtId="0" fontId="69" fillId="0" borderId="0" xfId="0" applyFont="1" applyBorder="1" applyAlignment="1">
      <alignment/>
    </xf>
    <xf numFmtId="0" fontId="0" fillId="0" borderId="0" xfId="0" applyBorder="1" applyAlignment="1">
      <alignment/>
    </xf>
    <xf numFmtId="179" fontId="70" fillId="0" borderId="1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5" fillId="0" borderId="0" xfId="0" applyNumberFormat="1" applyFont="1" applyAlignment="1">
      <alignment/>
    </xf>
    <xf numFmtId="0" fontId="16" fillId="0" borderId="34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79" fontId="17" fillId="0" borderId="33" xfId="0" applyNumberFormat="1" applyFont="1" applyBorder="1" applyAlignment="1">
      <alignment vertical="center" wrapText="1"/>
    </xf>
    <xf numFmtId="179" fontId="17" fillId="0" borderId="10" xfId="0" applyNumberFormat="1" applyFont="1" applyBorder="1" applyAlignment="1">
      <alignment vertical="center" wrapText="1"/>
    </xf>
    <xf numFmtId="179" fontId="17" fillId="0" borderId="22" xfId="0" applyNumberFormat="1" applyFont="1" applyBorder="1" applyAlignment="1">
      <alignment vertical="center" wrapText="1"/>
    </xf>
    <xf numFmtId="179" fontId="14" fillId="0" borderId="37" xfId="0" applyNumberFormat="1" applyFont="1" applyFill="1" applyBorder="1" applyAlignment="1">
      <alignment horizontal="center" vertical="center" wrapText="1"/>
    </xf>
    <xf numFmtId="179" fontId="14" fillId="0" borderId="33" xfId="0" applyNumberFormat="1" applyFont="1" applyFill="1" applyBorder="1" applyAlignment="1">
      <alignment horizontal="center" vertical="center" wrapText="1"/>
    </xf>
    <xf numFmtId="179" fontId="14" fillId="0" borderId="38" xfId="0" applyNumberFormat="1" applyFont="1" applyFill="1" applyBorder="1" applyAlignment="1">
      <alignment horizontal="center" vertical="center" wrapText="1"/>
    </xf>
    <xf numFmtId="179" fontId="14" fillId="0" borderId="12" xfId="0" applyNumberFormat="1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179" fontId="14" fillId="0" borderId="17" xfId="0" applyNumberFormat="1" applyFont="1" applyFill="1" applyBorder="1" applyAlignment="1">
      <alignment horizontal="center" vertical="center" wrapText="1"/>
    </xf>
    <xf numFmtId="0" fontId="0" fillId="0" borderId="39" xfId="0" applyFill="1" applyBorder="1" applyAlignment="1">
      <alignment vertical="center" wrapText="1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66" fillId="0" borderId="38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63" fillId="0" borderId="42" xfId="0" applyFont="1" applyBorder="1" applyAlignment="1">
      <alignment horizontal="center" vertical="center" wrapText="1"/>
    </xf>
    <xf numFmtId="0" fontId="63" fillId="0" borderId="43" xfId="0" applyFont="1" applyBorder="1" applyAlignment="1">
      <alignment horizontal="center" vertical="center" wrapText="1"/>
    </xf>
    <xf numFmtId="0" fontId="63" fillId="0" borderId="44" xfId="0" applyFont="1" applyBorder="1" applyAlignment="1">
      <alignment horizontal="center" vertical="center" wrapText="1"/>
    </xf>
    <xf numFmtId="0" fontId="63" fillId="0" borderId="45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71" fillId="0" borderId="46" xfId="0" applyFont="1" applyBorder="1" applyAlignment="1">
      <alignment horizontal="center" vertical="center" wrapText="1"/>
    </xf>
    <xf numFmtId="0" fontId="63" fillId="0" borderId="47" xfId="0" applyFont="1" applyBorder="1" applyAlignment="1">
      <alignment horizontal="center" vertical="center" wrapText="1"/>
    </xf>
    <xf numFmtId="0" fontId="63" fillId="0" borderId="48" xfId="0" applyFont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 wrapText="1"/>
    </xf>
    <xf numFmtId="0" fontId="63" fillId="0" borderId="45" xfId="0" applyFont="1" applyBorder="1" applyAlignment="1">
      <alignment vertical="top" wrapText="1"/>
    </xf>
    <xf numFmtId="0" fontId="63" fillId="0" borderId="0" xfId="0" applyFont="1" applyBorder="1" applyAlignment="1">
      <alignment vertical="top" wrapText="1"/>
    </xf>
    <xf numFmtId="0" fontId="6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2" fillId="0" borderId="0" xfId="0" applyFont="1" applyAlignment="1">
      <alignment horizontal="center" wrapText="1"/>
    </xf>
    <xf numFmtId="0" fontId="73" fillId="0" borderId="0" xfId="0" applyFont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63" fillId="0" borderId="52" xfId="0" applyFont="1" applyBorder="1" applyAlignment="1">
      <alignment horizontal="center" vertical="center" wrapText="1"/>
    </xf>
    <xf numFmtId="0" fontId="63" fillId="0" borderId="53" xfId="0" applyFont="1" applyBorder="1" applyAlignment="1">
      <alignment horizontal="center" vertical="center" wrapText="1"/>
    </xf>
    <xf numFmtId="0" fontId="63" fillId="0" borderId="54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6" fillId="0" borderId="55" xfId="0" applyFont="1" applyBorder="1" applyAlignment="1">
      <alignment horizontal="center" vertical="center" wrapText="1"/>
    </xf>
    <xf numFmtId="0" fontId="66" fillId="0" borderId="56" xfId="0" applyFont="1" applyBorder="1" applyAlignment="1">
      <alignment horizontal="center" vertical="center" wrapText="1"/>
    </xf>
    <xf numFmtId="0" fontId="68" fillId="0" borderId="56" xfId="0" applyFont="1" applyFill="1" applyBorder="1" applyAlignment="1">
      <alignment horizontal="right" vertical="center" wrapText="1"/>
    </xf>
    <xf numFmtId="0" fontId="68" fillId="0" borderId="57" xfId="0" applyFont="1" applyFill="1" applyBorder="1" applyAlignment="1">
      <alignment horizontal="right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vertical="center" wrapText="1"/>
    </xf>
    <xf numFmtId="0" fontId="15" fillId="0" borderId="59" xfId="0" applyFont="1" applyFill="1" applyBorder="1" applyAlignment="1">
      <alignment vertical="center" wrapText="1"/>
    </xf>
    <xf numFmtId="49" fontId="15" fillId="0" borderId="60" xfId="0" applyNumberFormat="1" applyFont="1" applyFill="1" applyBorder="1" applyAlignment="1">
      <alignment vertical="center" wrapText="1"/>
    </xf>
    <xf numFmtId="49" fontId="15" fillId="0" borderId="61" xfId="0" applyNumberFormat="1" applyFont="1" applyFill="1" applyBorder="1" applyAlignment="1">
      <alignment vertical="center" wrapText="1"/>
    </xf>
    <xf numFmtId="0" fontId="15" fillId="0" borderId="60" xfId="0" applyFont="1" applyFill="1" applyBorder="1" applyAlignment="1">
      <alignment vertical="center" wrapText="1"/>
    </xf>
    <xf numFmtId="0" fontId="15" fillId="0" borderId="61" xfId="0" applyFont="1" applyFill="1" applyBorder="1" applyAlignment="1">
      <alignment vertical="center" wrapText="1"/>
    </xf>
    <xf numFmtId="0" fontId="66" fillId="0" borderId="37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center" wrapText="1"/>
    </xf>
    <xf numFmtId="0" fontId="66" fillId="0" borderId="62" xfId="0" applyFont="1" applyFill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5"/>
  <sheetViews>
    <sheetView tabSelected="1" zoomScale="85" zoomScaleNormal="85" zoomScaleSheetLayoutView="100" zoomScalePageLayoutView="0" workbookViewId="0" topLeftCell="A3">
      <pane xSplit="4" ySplit="9" topLeftCell="E12" activePane="bottomRight" state="frozen"/>
      <selection pane="topLeft" activeCell="A3" sqref="A3"/>
      <selection pane="topRight" activeCell="E3" sqref="E3"/>
      <selection pane="bottomLeft" activeCell="A21" sqref="A21"/>
      <selection pane="bottomRight" activeCell="AF23" sqref="AF23"/>
    </sheetView>
  </sheetViews>
  <sheetFormatPr defaultColWidth="9.00390625" defaultRowHeight="12.75"/>
  <cols>
    <col min="1" max="1" width="19.125" style="9" customWidth="1"/>
    <col min="2" max="2" width="17.375" style="9" customWidth="1"/>
    <col min="3" max="3" width="10.375" style="2" customWidth="1"/>
    <col min="4" max="4" width="10.875" style="2" customWidth="1"/>
    <col min="5" max="28" width="6.375" style="1" customWidth="1"/>
    <col min="29" max="29" width="17.625" style="1" customWidth="1"/>
    <col min="30" max="30" width="12.375" style="1" bestFit="1" customWidth="1"/>
    <col min="31" max="16384" width="9.125" style="1" customWidth="1"/>
  </cols>
  <sheetData>
    <row r="1" ht="12.75">
      <c r="AC1" s="6" t="s">
        <v>66</v>
      </c>
    </row>
    <row r="2" ht="12.75">
      <c r="AC2" s="6" t="s">
        <v>67</v>
      </c>
    </row>
    <row r="3" spans="1:29" ht="15">
      <c r="A3" s="11"/>
      <c r="B3" s="11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 t="s">
        <v>73</v>
      </c>
      <c r="AB3" s="13"/>
      <c r="AC3" s="15"/>
    </row>
    <row r="4" spans="1:29" ht="15">
      <c r="A4" s="11"/>
      <c r="B4" s="11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3"/>
      <c r="AC4" s="15"/>
    </row>
    <row r="5" spans="1:29" ht="15.75">
      <c r="A5" s="129" t="s">
        <v>37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</row>
    <row r="6" spans="1:29" ht="18">
      <c r="A6" s="123" t="s">
        <v>165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</row>
    <row r="7" spans="1:29" ht="18">
      <c r="A7" s="121" t="s">
        <v>94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</row>
    <row r="8" spans="1:29" s="4" customFormat="1" ht="18.75">
      <c r="A8" s="122" t="s">
        <v>68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</row>
    <row r="9" spans="1:29" s="4" customFormat="1" ht="18">
      <c r="A9" s="121" t="s">
        <v>95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</row>
    <row r="10" spans="1:29" ht="19.5" customHeight="1">
      <c r="A10" s="127" t="s">
        <v>2</v>
      </c>
      <c r="B10" s="127" t="s">
        <v>31</v>
      </c>
      <c r="C10" s="127" t="s">
        <v>32</v>
      </c>
      <c r="D10" s="127" t="s">
        <v>33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8" t="s">
        <v>3</v>
      </c>
    </row>
    <row r="11" spans="1:29" ht="19.5" customHeight="1">
      <c r="A11" s="128"/>
      <c r="B11" s="128"/>
      <c r="C11" s="127"/>
      <c r="D11" s="127"/>
      <c r="E11" s="16" t="s">
        <v>7</v>
      </c>
      <c r="F11" s="16" t="s">
        <v>8</v>
      </c>
      <c r="G11" s="16" t="s">
        <v>9</v>
      </c>
      <c r="H11" s="16" t="s">
        <v>10</v>
      </c>
      <c r="I11" s="16" t="s">
        <v>11</v>
      </c>
      <c r="J11" s="16" t="s">
        <v>12</v>
      </c>
      <c r="K11" s="16" t="s">
        <v>13</v>
      </c>
      <c r="L11" s="16" t="s">
        <v>14</v>
      </c>
      <c r="M11" s="16" t="s">
        <v>15</v>
      </c>
      <c r="N11" s="16" t="s">
        <v>16</v>
      </c>
      <c r="O11" s="16" t="s">
        <v>17</v>
      </c>
      <c r="P11" s="16" t="s">
        <v>18</v>
      </c>
      <c r="Q11" s="16" t="s">
        <v>19</v>
      </c>
      <c r="R11" s="16" t="s">
        <v>20</v>
      </c>
      <c r="S11" s="16" t="s">
        <v>21</v>
      </c>
      <c r="T11" s="16" t="s">
        <v>22</v>
      </c>
      <c r="U11" s="16" t="s">
        <v>23</v>
      </c>
      <c r="V11" s="16" t="s">
        <v>24</v>
      </c>
      <c r="W11" s="16" t="s">
        <v>25</v>
      </c>
      <c r="X11" s="16" t="s">
        <v>26</v>
      </c>
      <c r="Y11" s="16" t="s">
        <v>27</v>
      </c>
      <c r="Z11" s="16" t="s">
        <v>28</v>
      </c>
      <c r="AA11" s="16" t="s">
        <v>29</v>
      </c>
      <c r="AB11" s="16" t="s">
        <v>30</v>
      </c>
      <c r="AC11" s="128"/>
    </row>
    <row r="12" spans="1:29" ht="13.5" customHeight="1">
      <c r="A12" s="17" t="s">
        <v>91</v>
      </c>
      <c r="B12" s="18"/>
      <c r="C12" s="7" t="s">
        <v>6</v>
      </c>
      <c r="D12" s="7" t="s">
        <v>5</v>
      </c>
      <c r="E12" s="10">
        <v>223.31</v>
      </c>
      <c r="F12" s="10">
        <v>222.57</v>
      </c>
      <c r="G12" s="10">
        <v>222.59</v>
      </c>
      <c r="H12" s="10">
        <v>222.6</v>
      </c>
      <c r="I12" s="10">
        <v>221.71</v>
      </c>
      <c r="J12" s="10">
        <v>223.63</v>
      </c>
      <c r="K12" s="10">
        <v>222.64</v>
      </c>
      <c r="L12" s="10">
        <v>223.64</v>
      </c>
      <c r="M12" s="10">
        <v>222.94</v>
      </c>
      <c r="N12" s="10">
        <v>223.19</v>
      </c>
      <c r="O12" s="10">
        <v>223.56</v>
      </c>
      <c r="P12" s="10">
        <v>223.23</v>
      </c>
      <c r="Q12" s="10">
        <v>223.14</v>
      </c>
      <c r="R12" s="10">
        <v>218.51</v>
      </c>
      <c r="S12" s="10">
        <v>222.27</v>
      </c>
      <c r="T12" s="10">
        <v>222.23</v>
      </c>
      <c r="U12" s="10">
        <v>221.29</v>
      </c>
      <c r="V12" s="10">
        <v>221.02</v>
      </c>
      <c r="W12" s="10">
        <v>216.55</v>
      </c>
      <c r="X12" s="10">
        <v>218.81</v>
      </c>
      <c r="Y12" s="10">
        <v>210.25</v>
      </c>
      <c r="Z12" s="10">
        <v>211.22</v>
      </c>
      <c r="AA12" s="10">
        <v>216.91</v>
      </c>
      <c r="AB12" s="10">
        <v>218.11</v>
      </c>
      <c r="AC12" s="19"/>
    </row>
    <row r="13" spans="1:29" ht="12.75">
      <c r="A13" s="17" t="s">
        <v>87</v>
      </c>
      <c r="B13" s="18"/>
      <c r="C13" s="7" t="s">
        <v>6</v>
      </c>
      <c r="D13" s="7" t="s">
        <v>5</v>
      </c>
      <c r="E13" s="10">
        <v>6.17</v>
      </c>
      <c r="F13" s="10">
        <v>6.16</v>
      </c>
      <c r="G13" s="10">
        <v>6.13</v>
      </c>
      <c r="H13" s="10">
        <v>6.15</v>
      </c>
      <c r="I13" s="10">
        <v>6.12</v>
      </c>
      <c r="J13" s="10">
        <v>6.16</v>
      </c>
      <c r="K13" s="10">
        <v>6.22</v>
      </c>
      <c r="L13" s="10">
        <v>6.17</v>
      </c>
      <c r="M13" s="10">
        <v>6.19</v>
      </c>
      <c r="N13" s="10">
        <v>6.2</v>
      </c>
      <c r="O13" s="10">
        <v>6.16</v>
      </c>
      <c r="P13" s="10">
        <v>6.15</v>
      </c>
      <c r="Q13" s="10">
        <v>6.14</v>
      </c>
      <c r="R13" s="10">
        <v>6.05</v>
      </c>
      <c r="S13" s="10">
        <v>6.11</v>
      </c>
      <c r="T13" s="10">
        <v>6.16</v>
      </c>
      <c r="U13" s="10">
        <v>6.1</v>
      </c>
      <c r="V13" s="10">
        <v>6.06</v>
      </c>
      <c r="W13" s="10">
        <v>5.97</v>
      </c>
      <c r="X13" s="10">
        <v>6.03</v>
      </c>
      <c r="Y13" s="10">
        <v>5.83</v>
      </c>
      <c r="Z13" s="10">
        <v>5.81</v>
      </c>
      <c r="AA13" s="10">
        <v>5.97</v>
      </c>
      <c r="AB13" s="10">
        <v>5.99</v>
      </c>
      <c r="AC13" s="19"/>
    </row>
    <row r="14" spans="1:29" ht="12.75">
      <c r="A14" s="17" t="s">
        <v>88</v>
      </c>
      <c r="B14" s="18"/>
      <c r="C14" s="7" t="s">
        <v>6</v>
      </c>
      <c r="D14" s="7" t="s">
        <v>5</v>
      </c>
      <c r="E14" s="10">
        <v>6.21</v>
      </c>
      <c r="F14" s="10">
        <v>6.18</v>
      </c>
      <c r="G14" s="10">
        <v>6.19</v>
      </c>
      <c r="H14" s="10">
        <v>6.19</v>
      </c>
      <c r="I14" s="10">
        <v>6.16</v>
      </c>
      <c r="J14" s="10">
        <v>6.2</v>
      </c>
      <c r="K14" s="10">
        <v>6.22</v>
      </c>
      <c r="L14" s="10">
        <v>6.2</v>
      </c>
      <c r="M14" s="10">
        <v>6.22</v>
      </c>
      <c r="N14" s="10">
        <v>6.23</v>
      </c>
      <c r="O14" s="10">
        <v>6.21</v>
      </c>
      <c r="P14" s="10">
        <v>6.22</v>
      </c>
      <c r="Q14" s="10">
        <v>6.21</v>
      </c>
      <c r="R14" s="10">
        <v>6.15</v>
      </c>
      <c r="S14" s="10">
        <v>6.18</v>
      </c>
      <c r="T14" s="10">
        <v>6.18</v>
      </c>
      <c r="U14" s="10">
        <v>6.17</v>
      </c>
      <c r="V14" s="10">
        <v>6.16</v>
      </c>
      <c r="W14" s="10">
        <v>6.04</v>
      </c>
      <c r="X14" s="10">
        <v>6.05</v>
      </c>
      <c r="Y14" s="10">
        <v>5.9</v>
      </c>
      <c r="Z14" s="10">
        <v>5.92</v>
      </c>
      <c r="AA14" s="10">
        <v>5.97</v>
      </c>
      <c r="AB14" s="10">
        <v>6.02</v>
      </c>
      <c r="AC14" s="19"/>
    </row>
    <row r="15" spans="1:30" ht="12.75">
      <c r="A15" s="17" t="s">
        <v>89</v>
      </c>
      <c r="B15" s="18"/>
      <c r="C15" s="7" t="s">
        <v>6</v>
      </c>
      <c r="D15" s="7" t="s">
        <v>5</v>
      </c>
      <c r="E15" s="10">
        <v>6.24</v>
      </c>
      <c r="F15" s="10">
        <v>6.08</v>
      </c>
      <c r="G15" s="10">
        <v>6.07</v>
      </c>
      <c r="H15" s="10">
        <v>6.22</v>
      </c>
      <c r="I15" s="10">
        <v>6.07</v>
      </c>
      <c r="J15" s="10">
        <v>6.23</v>
      </c>
      <c r="K15" s="10">
        <v>6.26</v>
      </c>
      <c r="L15" s="10">
        <v>6.08</v>
      </c>
      <c r="M15" s="10">
        <v>6.23</v>
      </c>
      <c r="N15" s="10">
        <v>6.25</v>
      </c>
      <c r="O15" s="10">
        <v>6.23</v>
      </c>
      <c r="P15" s="10">
        <v>6.21</v>
      </c>
      <c r="Q15" s="10">
        <v>6.21</v>
      </c>
      <c r="R15" s="10">
        <v>6.08</v>
      </c>
      <c r="S15" s="10">
        <v>6.07</v>
      </c>
      <c r="T15" s="10">
        <v>6.2</v>
      </c>
      <c r="U15" s="10">
        <v>6.15</v>
      </c>
      <c r="V15" s="10">
        <v>6.16</v>
      </c>
      <c r="W15" s="10">
        <v>6.02</v>
      </c>
      <c r="X15" s="10">
        <v>6.05</v>
      </c>
      <c r="Y15" s="10">
        <v>5.94</v>
      </c>
      <c r="Z15" s="10">
        <v>5.84</v>
      </c>
      <c r="AA15" s="10">
        <v>6.04</v>
      </c>
      <c r="AB15" s="10">
        <v>5.9</v>
      </c>
      <c r="AC15" s="19"/>
      <c r="AD15" s="35"/>
    </row>
    <row r="16" spans="1:30" ht="12.75">
      <c r="A16" s="17" t="s">
        <v>90</v>
      </c>
      <c r="B16" s="18"/>
      <c r="C16" s="7" t="s">
        <v>6</v>
      </c>
      <c r="D16" s="7" t="s">
        <v>5</v>
      </c>
      <c r="E16" s="10">
        <v>35.29</v>
      </c>
      <c r="F16" s="10">
        <v>34.48</v>
      </c>
      <c r="G16" s="10">
        <v>34.48</v>
      </c>
      <c r="H16" s="10">
        <v>35.22</v>
      </c>
      <c r="I16" s="10">
        <v>34.34</v>
      </c>
      <c r="J16" s="10">
        <v>35.22</v>
      </c>
      <c r="K16" s="10">
        <v>35.38</v>
      </c>
      <c r="L16" s="10">
        <v>34.4</v>
      </c>
      <c r="M16" s="10">
        <v>35.23</v>
      </c>
      <c r="N16" s="10">
        <v>35.43</v>
      </c>
      <c r="O16" s="10">
        <v>35.19</v>
      </c>
      <c r="P16" s="10">
        <v>35.23</v>
      </c>
      <c r="Q16" s="10">
        <v>35.14</v>
      </c>
      <c r="R16" s="10">
        <v>34.39</v>
      </c>
      <c r="S16" s="10">
        <v>34.31</v>
      </c>
      <c r="T16" s="10">
        <v>35.02</v>
      </c>
      <c r="U16" s="10">
        <v>34.83</v>
      </c>
      <c r="V16" s="10">
        <v>34.88</v>
      </c>
      <c r="W16" s="10">
        <v>34.11</v>
      </c>
      <c r="X16" s="10">
        <v>34.47</v>
      </c>
      <c r="Y16" s="10">
        <v>33.27</v>
      </c>
      <c r="Z16" s="10">
        <v>32.81</v>
      </c>
      <c r="AA16" s="10">
        <v>34.1</v>
      </c>
      <c r="AB16" s="10">
        <v>34.22</v>
      </c>
      <c r="AC16" s="19"/>
      <c r="AD16" s="35"/>
    </row>
    <row r="17" spans="1:30" ht="12.75">
      <c r="A17" s="17" t="s">
        <v>92</v>
      </c>
      <c r="B17" s="18"/>
      <c r="C17" s="7" t="s">
        <v>6</v>
      </c>
      <c r="D17" s="7" t="s">
        <v>5</v>
      </c>
      <c r="E17" s="10">
        <v>6.06</v>
      </c>
      <c r="F17" s="10">
        <v>5.03</v>
      </c>
      <c r="G17" s="10">
        <v>6.04</v>
      </c>
      <c r="H17" s="10">
        <v>6.04</v>
      </c>
      <c r="I17" s="10">
        <v>6</v>
      </c>
      <c r="J17" s="10">
        <v>6.04</v>
      </c>
      <c r="K17" s="10">
        <v>6.07</v>
      </c>
      <c r="L17" s="10">
        <v>6.06</v>
      </c>
      <c r="M17" s="10">
        <v>6.04</v>
      </c>
      <c r="N17" s="10">
        <v>6.07</v>
      </c>
      <c r="O17" s="10">
        <v>6.02</v>
      </c>
      <c r="P17" s="10">
        <v>6.01</v>
      </c>
      <c r="Q17" s="10">
        <v>6.02</v>
      </c>
      <c r="R17" s="10">
        <v>6.02</v>
      </c>
      <c r="S17" s="10">
        <v>6.06</v>
      </c>
      <c r="T17" s="10">
        <v>6.07</v>
      </c>
      <c r="U17" s="10">
        <v>6.08</v>
      </c>
      <c r="V17" s="10">
        <v>6.07</v>
      </c>
      <c r="W17" s="10">
        <v>5.95</v>
      </c>
      <c r="X17" s="10">
        <v>6.12</v>
      </c>
      <c r="Y17" s="10">
        <v>6.02</v>
      </c>
      <c r="Z17" s="10">
        <v>6.05</v>
      </c>
      <c r="AA17" s="10">
        <v>6.12</v>
      </c>
      <c r="AB17" s="10">
        <v>6.15</v>
      </c>
      <c r="AC17" s="19"/>
      <c r="AD17" s="35"/>
    </row>
    <row r="18" spans="1:30" ht="12.75">
      <c r="A18" s="17" t="s">
        <v>93</v>
      </c>
      <c r="B18" s="18"/>
      <c r="C18" s="7" t="s">
        <v>6</v>
      </c>
      <c r="D18" s="7" t="s">
        <v>5</v>
      </c>
      <c r="E18" s="10">
        <v>6.08</v>
      </c>
      <c r="F18" s="10">
        <v>6.05</v>
      </c>
      <c r="G18" s="10">
        <v>6.05</v>
      </c>
      <c r="H18" s="10">
        <v>6.05</v>
      </c>
      <c r="I18" s="10">
        <v>6.01</v>
      </c>
      <c r="J18" s="10">
        <v>6.07</v>
      </c>
      <c r="K18" s="10">
        <v>6.09</v>
      </c>
      <c r="L18" s="10">
        <v>6.07</v>
      </c>
      <c r="M18" s="10">
        <v>6.06</v>
      </c>
      <c r="N18" s="10">
        <v>6.09</v>
      </c>
      <c r="O18" s="10">
        <v>6.04</v>
      </c>
      <c r="P18" s="10">
        <v>6.03</v>
      </c>
      <c r="Q18" s="10">
        <v>6.04</v>
      </c>
      <c r="R18" s="10">
        <v>6.04</v>
      </c>
      <c r="S18" s="10">
        <v>6.07</v>
      </c>
      <c r="T18" s="10">
        <v>6.09</v>
      </c>
      <c r="U18" s="10">
        <v>6.1</v>
      </c>
      <c r="V18" s="10">
        <v>6.09</v>
      </c>
      <c r="W18" s="10">
        <v>5.96</v>
      </c>
      <c r="X18" s="10">
        <v>6.13</v>
      </c>
      <c r="Y18" s="10">
        <v>6.05</v>
      </c>
      <c r="Z18" s="10">
        <v>6.06</v>
      </c>
      <c r="AA18" s="10">
        <v>6.13</v>
      </c>
      <c r="AB18" s="10">
        <v>6.16</v>
      </c>
      <c r="AC18" s="19"/>
      <c r="AD18" s="35"/>
    </row>
    <row r="19" spans="1:30" ht="12.75">
      <c r="A19" s="117" t="s">
        <v>83</v>
      </c>
      <c r="B19" s="120" t="s">
        <v>84</v>
      </c>
      <c r="C19" s="7" t="s">
        <v>0</v>
      </c>
      <c r="D19" s="7" t="s">
        <v>4</v>
      </c>
      <c r="E19" s="33">
        <v>38.0556</v>
      </c>
      <c r="F19" s="33">
        <v>43.4676</v>
      </c>
      <c r="G19" s="33">
        <v>28.116</v>
      </c>
      <c r="H19" s="33">
        <v>35.706</v>
      </c>
      <c r="I19" s="33">
        <v>36.115199999999994</v>
      </c>
      <c r="J19" s="33">
        <v>27.5616</v>
      </c>
      <c r="K19" s="33">
        <v>44.3256</v>
      </c>
      <c r="L19" s="33">
        <v>37.8048</v>
      </c>
      <c r="M19" s="33">
        <v>25.9776</v>
      </c>
      <c r="N19" s="33">
        <v>39.824400000000004</v>
      </c>
      <c r="O19" s="33">
        <v>21.2652</v>
      </c>
      <c r="P19" s="33">
        <v>33.462</v>
      </c>
      <c r="Q19" s="33">
        <v>31.046400000000002</v>
      </c>
      <c r="R19" s="33">
        <v>35.046</v>
      </c>
      <c r="S19" s="33">
        <v>33.976800000000004</v>
      </c>
      <c r="T19" s="33">
        <v>28.8684</v>
      </c>
      <c r="U19" s="33">
        <v>27.0996</v>
      </c>
      <c r="V19" s="33">
        <v>31.046400000000002</v>
      </c>
      <c r="W19" s="33">
        <v>42.5304</v>
      </c>
      <c r="X19" s="33">
        <v>24.9612</v>
      </c>
      <c r="Y19" s="33">
        <v>29.766</v>
      </c>
      <c r="Z19" s="33">
        <v>32.498400000000004</v>
      </c>
      <c r="AA19" s="33">
        <v>26.6508</v>
      </c>
      <c r="AB19" s="33">
        <v>24.0108</v>
      </c>
      <c r="AC19" s="102"/>
      <c r="AD19" s="36">
        <f>SUM(E19:AB19)</f>
        <v>779.1827999999999</v>
      </c>
    </row>
    <row r="20" spans="1:30" ht="12.75">
      <c r="A20" s="125"/>
      <c r="B20" s="118"/>
      <c r="C20" s="7" t="s">
        <v>1</v>
      </c>
      <c r="D20" s="7" t="s">
        <v>74</v>
      </c>
      <c r="E20" s="10">
        <v>5.6628</v>
      </c>
      <c r="F20" s="10">
        <v>6.1116</v>
      </c>
      <c r="G20" s="10">
        <v>3.8675999999999995</v>
      </c>
      <c r="H20" s="10">
        <v>5.5176</v>
      </c>
      <c r="I20" s="10">
        <v>5.3196</v>
      </c>
      <c r="J20" s="10">
        <v>4.4088</v>
      </c>
      <c r="K20" s="10">
        <v>6.9300000000000015</v>
      </c>
      <c r="L20" s="10">
        <v>5.478</v>
      </c>
      <c r="M20" s="10">
        <v>4.0656</v>
      </c>
      <c r="N20" s="10">
        <v>6.534000000000001</v>
      </c>
      <c r="O20" s="10">
        <v>3.5112</v>
      </c>
      <c r="P20" s="10">
        <v>5.6364</v>
      </c>
      <c r="Q20" s="10">
        <v>4.540800000000001</v>
      </c>
      <c r="R20" s="10">
        <v>17.093999999999998</v>
      </c>
      <c r="S20" s="10">
        <v>13.7412</v>
      </c>
      <c r="T20" s="10">
        <v>4.6331999999999995</v>
      </c>
      <c r="U20" s="10">
        <v>9.702</v>
      </c>
      <c r="V20" s="10">
        <v>4.844399999999999</v>
      </c>
      <c r="W20" s="10">
        <v>6.481199999999999</v>
      </c>
      <c r="X20" s="10">
        <v>3.9468</v>
      </c>
      <c r="Y20" s="10">
        <v>34.187999999999995</v>
      </c>
      <c r="Z20" s="10">
        <v>34.6368</v>
      </c>
      <c r="AA20" s="10">
        <v>28.6968</v>
      </c>
      <c r="AB20" s="10">
        <v>3.6432000000000007</v>
      </c>
      <c r="AC20" s="19"/>
      <c r="AD20" s="36">
        <f>SUM(E20:AB20)</f>
        <v>229.19159999999997</v>
      </c>
    </row>
    <row r="21" spans="1:30" ht="12.75">
      <c r="A21" s="125"/>
      <c r="B21" s="118"/>
      <c r="C21" s="7" t="s">
        <v>34</v>
      </c>
      <c r="D21" s="7" t="s">
        <v>35</v>
      </c>
      <c r="E21" s="10">
        <f>IF(OR(E12=0,E19=0),0,ABS(1000*E19/(SQRT(3)*E12*COS(ATAN(E20/E19)))))</f>
        <v>99.47306119617537</v>
      </c>
      <c r="F21" s="10">
        <f aca="true" t="shared" si="0" ref="F21:AB21">IF(OR(F12=0,F19=0),0,ABS(1000*F19/(SQRT(3)*F12*COS(ATAN(F20/F19)))))</f>
        <v>113.86473813491209</v>
      </c>
      <c r="G21" s="10">
        <f t="shared" si="0"/>
        <v>73.61355830941369</v>
      </c>
      <c r="H21" s="10">
        <f t="shared" si="0"/>
        <v>93.70866549216396</v>
      </c>
      <c r="I21" s="10">
        <f t="shared" si="0"/>
        <v>95.06156126092222</v>
      </c>
      <c r="J21" s="10">
        <f t="shared" si="0"/>
        <v>72.0609768176602</v>
      </c>
      <c r="K21" s="10">
        <f t="shared" si="0"/>
        <v>116.34152021473697</v>
      </c>
      <c r="L21" s="10">
        <f t="shared" si="0"/>
        <v>98.61636583590541</v>
      </c>
      <c r="M21" s="10">
        <f t="shared" si="0"/>
        <v>68.09339841537266</v>
      </c>
      <c r="N21" s="10">
        <f t="shared" si="0"/>
        <v>104.39555023349142</v>
      </c>
      <c r="O21" s="10">
        <f t="shared" si="0"/>
        <v>55.66158218699489</v>
      </c>
      <c r="P21" s="10">
        <f t="shared" si="0"/>
        <v>87.76350638346565</v>
      </c>
      <c r="Q21" s="10">
        <f t="shared" si="0"/>
        <v>81.18379011727735</v>
      </c>
      <c r="R21" s="10">
        <f t="shared" si="0"/>
        <v>103.02694814703193</v>
      </c>
      <c r="S21" s="10">
        <f t="shared" si="0"/>
        <v>95.1997700812711</v>
      </c>
      <c r="T21" s="10">
        <f t="shared" si="0"/>
        <v>75.95946790544568</v>
      </c>
      <c r="U21" s="10">
        <f t="shared" si="0"/>
        <v>75.0979926137761</v>
      </c>
      <c r="V21" s="10">
        <f t="shared" si="0"/>
        <v>82.08101905489805</v>
      </c>
      <c r="W21" s="10">
        <f t="shared" si="0"/>
        <v>114.70060957146</v>
      </c>
      <c r="X21" s="10">
        <f t="shared" si="0"/>
        <v>66.6806515492852</v>
      </c>
      <c r="Y21" s="10">
        <f t="shared" si="0"/>
        <v>124.4777559243132</v>
      </c>
      <c r="Z21" s="10">
        <f t="shared" si="0"/>
        <v>129.8254452050027</v>
      </c>
      <c r="AA21" s="10">
        <f t="shared" si="0"/>
        <v>104.24137371518943</v>
      </c>
      <c r="AB21" s="10">
        <f t="shared" si="0"/>
        <v>64.2854992620857</v>
      </c>
      <c r="AC21" s="19"/>
      <c r="AD21" s="36"/>
    </row>
    <row r="22" spans="1:30" ht="12.75">
      <c r="A22" s="125"/>
      <c r="B22" s="118"/>
      <c r="C22" s="7" t="s">
        <v>69</v>
      </c>
      <c r="D22" s="7"/>
      <c r="E22" s="10">
        <f>E20/E19</f>
        <v>0.14880332986472425</v>
      </c>
      <c r="F22" s="10">
        <f aca="true" t="shared" si="1" ref="F22:AB22">F20/F19</f>
        <v>0.14060127543273612</v>
      </c>
      <c r="G22" s="10">
        <f t="shared" si="1"/>
        <v>0.13755868544600938</v>
      </c>
      <c r="H22" s="10">
        <f t="shared" si="1"/>
        <v>0.15452865064695007</v>
      </c>
      <c r="I22" s="10">
        <f t="shared" si="1"/>
        <v>0.14729532163742692</v>
      </c>
      <c r="J22" s="10">
        <f t="shared" si="1"/>
        <v>0.1599616858237548</v>
      </c>
      <c r="K22" s="10">
        <f t="shared" si="1"/>
        <v>0.15634306134603934</v>
      </c>
      <c r="L22" s="10">
        <f t="shared" si="1"/>
        <v>0.1449022346368715</v>
      </c>
      <c r="M22" s="10">
        <f t="shared" si="1"/>
        <v>0.1565040650406504</v>
      </c>
      <c r="N22" s="10">
        <f t="shared" si="1"/>
        <v>0.16407026847862113</v>
      </c>
      <c r="O22" s="10">
        <f t="shared" si="1"/>
        <v>0.16511483550589695</v>
      </c>
      <c r="P22" s="10">
        <f t="shared" si="1"/>
        <v>0.16844181459566074</v>
      </c>
      <c r="Q22" s="10">
        <f t="shared" si="1"/>
        <v>0.14625850340136057</v>
      </c>
      <c r="R22" s="10">
        <f t="shared" si="1"/>
        <v>0.48775894538606396</v>
      </c>
      <c r="S22" s="10">
        <f t="shared" si="1"/>
        <v>0.40442890442890433</v>
      </c>
      <c r="T22" s="10">
        <f t="shared" si="1"/>
        <v>0.16049382716049382</v>
      </c>
      <c r="U22" s="10">
        <f t="shared" si="1"/>
        <v>0.3580126643935704</v>
      </c>
      <c r="V22" s="10">
        <f t="shared" si="1"/>
        <v>0.15603741496598636</v>
      </c>
      <c r="W22" s="10">
        <f t="shared" si="1"/>
        <v>0.15238981998758533</v>
      </c>
      <c r="X22" s="10">
        <f t="shared" si="1"/>
        <v>0.1581173982020095</v>
      </c>
      <c r="Y22" s="10">
        <f t="shared" si="1"/>
        <v>1.1485587583148558</v>
      </c>
      <c r="Z22" s="10">
        <f t="shared" si="1"/>
        <v>1.0658001624695368</v>
      </c>
      <c r="AA22" s="10">
        <f t="shared" si="1"/>
        <v>1.0767706785537394</v>
      </c>
      <c r="AB22" s="10">
        <f t="shared" si="1"/>
        <v>0.15173172072567348</v>
      </c>
      <c r="AC22" s="19"/>
      <c r="AD22" s="36"/>
    </row>
    <row r="23" spans="1:30" ht="12.75">
      <c r="A23" s="126"/>
      <c r="B23" s="119"/>
      <c r="C23" s="7" t="s">
        <v>70</v>
      </c>
      <c r="D23" s="7"/>
      <c r="E23" s="10">
        <f aca="true" t="shared" si="2" ref="E23:AB23">COS(ATAN(E22))</f>
        <v>0.989109314127359</v>
      </c>
      <c r="F23" s="10">
        <f t="shared" si="2"/>
        <v>0.9902598182750413</v>
      </c>
      <c r="G23" s="10">
        <f t="shared" si="2"/>
        <v>0.9906709925629744</v>
      </c>
      <c r="H23" s="10">
        <f t="shared" si="2"/>
        <v>0.9882701094068883</v>
      </c>
      <c r="I23" s="10">
        <f t="shared" si="2"/>
        <v>0.9893254293396105</v>
      </c>
      <c r="J23" s="10">
        <f t="shared" si="2"/>
        <v>0.9874465334430268</v>
      </c>
      <c r="K23" s="10">
        <f t="shared" si="2"/>
        <v>0.9879980057393438</v>
      </c>
      <c r="L23" s="10">
        <f t="shared" si="2"/>
        <v>0.9896641530384438</v>
      </c>
      <c r="M23" s="10">
        <f t="shared" si="2"/>
        <v>0.9879737178259337</v>
      </c>
      <c r="N23" s="10">
        <f t="shared" si="2"/>
        <v>0.986806256186333</v>
      </c>
      <c r="O23" s="10">
        <f t="shared" si="2"/>
        <v>0.986641085441984</v>
      </c>
      <c r="P23" s="10">
        <f t="shared" si="2"/>
        <v>0.9861085903968403</v>
      </c>
      <c r="Q23" s="10">
        <f t="shared" si="2"/>
        <v>0.9894728216874529</v>
      </c>
      <c r="R23" s="10">
        <f t="shared" si="2"/>
        <v>0.8987847124598842</v>
      </c>
      <c r="S23" s="10">
        <f t="shared" si="2"/>
        <v>0.9270541393563126</v>
      </c>
      <c r="T23" s="10">
        <f t="shared" si="2"/>
        <v>0.9873644507943468</v>
      </c>
      <c r="U23" s="10">
        <f t="shared" si="2"/>
        <v>0.941482248892676</v>
      </c>
      <c r="V23" s="10">
        <f t="shared" si="2"/>
        <v>0.9880440495973587</v>
      </c>
      <c r="W23" s="10">
        <f t="shared" si="2"/>
        <v>0.9885870700243741</v>
      </c>
      <c r="X23" s="10">
        <f t="shared" si="2"/>
        <v>0.9877290610528454</v>
      </c>
      <c r="Y23" s="10">
        <f t="shared" si="2"/>
        <v>0.6566471978346378</v>
      </c>
      <c r="Z23" s="10">
        <f t="shared" si="2"/>
        <v>0.6842369034099546</v>
      </c>
      <c r="AA23" s="10">
        <f t="shared" si="2"/>
        <v>0.6805028093671579</v>
      </c>
      <c r="AB23" s="10">
        <f t="shared" si="2"/>
        <v>0.9886837679337037</v>
      </c>
      <c r="AC23" s="19"/>
      <c r="AD23" s="36"/>
    </row>
    <row r="24" spans="1:30" ht="12.75" customHeight="1">
      <c r="A24" s="117" t="s">
        <v>79</v>
      </c>
      <c r="B24" s="120" t="s">
        <v>80</v>
      </c>
      <c r="C24" s="7" t="s">
        <v>0</v>
      </c>
      <c r="D24" s="7" t="s">
        <v>4</v>
      </c>
      <c r="E24" s="10">
        <v>6.6768</v>
      </c>
      <c r="F24" s="10">
        <v>6.624</v>
      </c>
      <c r="G24" s="10">
        <v>6.8831999999999995</v>
      </c>
      <c r="H24" s="10">
        <v>6.6768</v>
      </c>
      <c r="I24" s="10">
        <v>6.48</v>
      </c>
      <c r="J24" s="10">
        <v>6.192</v>
      </c>
      <c r="K24" s="10">
        <v>6.5568</v>
      </c>
      <c r="L24" s="10">
        <v>5.6736</v>
      </c>
      <c r="M24" s="10">
        <v>6.1632</v>
      </c>
      <c r="N24" s="10">
        <v>6.5664</v>
      </c>
      <c r="O24" s="10">
        <v>6.5088</v>
      </c>
      <c r="P24" s="10">
        <v>6.4464</v>
      </c>
      <c r="Q24" s="10">
        <v>6.36</v>
      </c>
      <c r="R24" s="10">
        <v>6.576</v>
      </c>
      <c r="S24" s="10">
        <v>6.1968000000000005</v>
      </c>
      <c r="T24" s="10">
        <v>6.6288</v>
      </c>
      <c r="U24" s="10">
        <v>8.0016</v>
      </c>
      <c r="V24" s="10">
        <v>7.9728</v>
      </c>
      <c r="W24" s="10">
        <v>6.5232</v>
      </c>
      <c r="X24" s="10">
        <v>9</v>
      </c>
      <c r="Y24" s="10">
        <v>7.4928</v>
      </c>
      <c r="Z24" s="10">
        <v>8.76</v>
      </c>
      <c r="AA24" s="10">
        <v>8.784</v>
      </c>
      <c r="AB24" s="10">
        <v>6.048</v>
      </c>
      <c r="AC24" s="19"/>
      <c r="AD24" s="36">
        <f>SUM(E24:AB24)</f>
        <v>165.79199999999997</v>
      </c>
    </row>
    <row r="25" spans="1:30" ht="12.75">
      <c r="A25" s="118"/>
      <c r="B25" s="118"/>
      <c r="C25" s="7" t="s">
        <v>1</v>
      </c>
      <c r="D25" s="7" t="s">
        <v>74</v>
      </c>
      <c r="E25" s="10">
        <v>6.5328</v>
      </c>
      <c r="F25" s="10">
        <v>6.6288</v>
      </c>
      <c r="G25" s="10">
        <v>6.6288</v>
      </c>
      <c r="H25" s="10">
        <v>6.48</v>
      </c>
      <c r="I25" s="10">
        <v>6.3312</v>
      </c>
      <c r="J25" s="10">
        <v>6.244800000000001</v>
      </c>
      <c r="K25" s="10">
        <v>6.3216</v>
      </c>
      <c r="L25" s="10">
        <v>6.2496</v>
      </c>
      <c r="M25" s="10">
        <v>6.7824</v>
      </c>
      <c r="N25" s="10">
        <v>6.7056000000000004</v>
      </c>
      <c r="O25" s="10">
        <v>6.6768</v>
      </c>
      <c r="P25" s="10">
        <v>7.1376</v>
      </c>
      <c r="Q25" s="10">
        <v>7.046399999999999</v>
      </c>
      <c r="R25" s="10">
        <v>7.1808000000000005</v>
      </c>
      <c r="S25" s="10">
        <v>6.6</v>
      </c>
      <c r="T25" s="10">
        <v>6.4512</v>
      </c>
      <c r="U25" s="10">
        <v>7.0032</v>
      </c>
      <c r="V25" s="10">
        <v>7.248</v>
      </c>
      <c r="W25" s="10">
        <v>6.2016</v>
      </c>
      <c r="X25" s="10">
        <v>6.1872</v>
      </c>
      <c r="Y25" s="10">
        <v>6.1152</v>
      </c>
      <c r="Z25" s="10">
        <v>6.5232</v>
      </c>
      <c r="AA25" s="10">
        <v>6.192</v>
      </c>
      <c r="AB25" s="10">
        <v>5.424</v>
      </c>
      <c r="AC25" s="19"/>
      <c r="AD25" s="36">
        <f>SUM(E25:AB25)</f>
        <v>156.8928</v>
      </c>
    </row>
    <row r="26" spans="1:30" ht="12.75">
      <c r="A26" s="118"/>
      <c r="B26" s="118"/>
      <c r="C26" s="7" t="s">
        <v>34</v>
      </c>
      <c r="D26" s="7" t="s">
        <v>35</v>
      </c>
      <c r="E26" s="10">
        <f>IF(OR(E13=0,E24=0),0,ABS(1000*E24/(SQRT(3)*E13*COS(ATAN(E25/E24)))))</f>
        <v>874.087039810335</v>
      </c>
      <c r="F26" s="10">
        <f aca="true" t="shared" si="3" ref="F26:AB26">IF(OR(F13=0,F24=0),0,ABS(1000*F24/(SQRT(3)*F13*COS(ATAN(F25/F24)))))</f>
        <v>878.3170939495794</v>
      </c>
      <c r="G26" s="10">
        <f t="shared" si="3"/>
        <v>900.0372792235223</v>
      </c>
      <c r="H26" s="10">
        <f t="shared" si="3"/>
        <v>873.4702379550763</v>
      </c>
      <c r="I26" s="10">
        <f t="shared" si="3"/>
        <v>854.6573974105703</v>
      </c>
      <c r="J26" s="10">
        <f t="shared" si="3"/>
        <v>824.2448206520513</v>
      </c>
      <c r="K26" s="10">
        <f t="shared" si="3"/>
        <v>845.4118205881277</v>
      </c>
      <c r="L26" s="10">
        <f t="shared" si="3"/>
        <v>789.8383602894893</v>
      </c>
      <c r="M26" s="10">
        <f t="shared" si="3"/>
        <v>854.77562862809</v>
      </c>
      <c r="N26" s="10">
        <f t="shared" si="3"/>
        <v>873.9627930178748</v>
      </c>
      <c r="O26" s="10">
        <f t="shared" si="3"/>
        <v>873.9343461359363</v>
      </c>
      <c r="P26" s="10">
        <f t="shared" si="3"/>
        <v>902.8974480556105</v>
      </c>
      <c r="Q26" s="10">
        <f t="shared" si="3"/>
        <v>892.5584331631627</v>
      </c>
      <c r="R26" s="10">
        <f t="shared" si="3"/>
        <v>929.1925571581615</v>
      </c>
      <c r="S26" s="10">
        <f t="shared" si="3"/>
        <v>855.4606003884669</v>
      </c>
      <c r="T26" s="10">
        <f t="shared" si="3"/>
        <v>866.9447811133919</v>
      </c>
      <c r="U26" s="10">
        <f t="shared" si="3"/>
        <v>1006.4310488355368</v>
      </c>
      <c r="V26" s="10">
        <f t="shared" si="3"/>
        <v>1026.5522754466767</v>
      </c>
      <c r="W26" s="10">
        <f t="shared" si="3"/>
        <v>870.4416570916037</v>
      </c>
      <c r="X26" s="10">
        <f t="shared" si="3"/>
        <v>1045.7033617321576</v>
      </c>
      <c r="Y26" s="10">
        <f t="shared" si="3"/>
        <v>957.7765825291386</v>
      </c>
      <c r="Z26" s="10">
        <f t="shared" si="3"/>
        <v>1085.33743570299</v>
      </c>
      <c r="AA26" s="10">
        <f t="shared" si="3"/>
        <v>1039.333991593737</v>
      </c>
      <c r="AB26" s="10">
        <f t="shared" si="3"/>
        <v>783.0296385806365</v>
      </c>
      <c r="AC26" s="19"/>
      <c r="AD26" s="36"/>
    </row>
    <row r="27" spans="1:30" ht="12.75">
      <c r="A27" s="118"/>
      <c r="B27" s="118"/>
      <c r="C27" s="7" t="s">
        <v>69</v>
      </c>
      <c r="D27" s="7"/>
      <c r="E27" s="10">
        <f aca="true" t="shared" si="4" ref="E27:AB27">E25/E24</f>
        <v>0.9784327821710999</v>
      </c>
      <c r="F27" s="10">
        <f t="shared" si="4"/>
        <v>1.0007246376811594</v>
      </c>
      <c r="G27" s="10">
        <f t="shared" si="4"/>
        <v>0.9630404463040447</v>
      </c>
      <c r="H27" s="10">
        <f t="shared" si="4"/>
        <v>0.9705248023005033</v>
      </c>
      <c r="I27" s="10">
        <f t="shared" si="4"/>
        <v>0.9770370370370369</v>
      </c>
      <c r="J27" s="10">
        <f t="shared" si="4"/>
        <v>1.0085271317829458</v>
      </c>
      <c r="K27" s="10">
        <f t="shared" si="4"/>
        <v>0.9641288433382138</v>
      </c>
      <c r="L27" s="10">
        <f t="shared" si="4"/>
        <v>1.1015228426395938</v>
      </c>
      <c r="M27" s="10">
        <f t="shared" si="4"/>
        <v>1.1004672897196262</v>
      </c>
      <c r="N27" s="10">
        <f t="shared" si="4"/>
        <v>1.0211988304093569</v>
      </c>
      <c r="O27" s="10">
        <f t="shared" si="4"/>
        <v>1.025811209439528</v>
      </c>
      <c r="P27" s="10">
        <f t="shared" si="4"/>
        <v>1.107222635889799</v>
      </c>
      <c r="Q27" s="10">
        <f t="shared" si="4"/>
        <v>1.1079245283018866</v>
      </c>
      <c r="R27" s="10">
        <f t="shared" si="4"/>
        <v>1.0919708029197082</v>
      </c>
      <c r="S27" s="10">
        <f t="shared" si="4"/>
        <v>1.065065840433772</v>
      </c>
      <c r="T27" s="10">
        <f t="shared" si="4"/>
        <v>0.9732078204199855</v>
      </c>
      <c r="U27" s="10">
        <f t="shared" si="4"/>
        <v>0.8752249550089982</v>
      </c>
      <c r="V27" s="10">
        <f t="shared" si="4"/>
        <v>0.9090909090909091</v>
      </c>
      <c r="W27" s="10">
        <f t="shared" si="4"/>
        <v>0.9506990434142751</v>
      </c>
      <c r="X27" s="10">
        <f t="shared" si="4"/>
        <v>0.6874666666666667</v>
      </c>
      <c r="Y27" s="10">
        <f t="shared" si="4"/>
        <v>0.8161434977578476</v>
      </c>
      <c r="Z27" s="10">
        <f t="shared" si="4"/>
        <v>0.7446575342465753</v>
      </c>
      <c r="AA27" s="10">
        <f t="shared" si="4"/>
        <v>0.7049180327868853</v>
      </c>
      <c r="AB27" s="10">
        <f t="shared" si="4"/>
        <v>0.8968253968253969</v>
      </c>
      <c r="AC27" s="19"/>
      <c r="AD27" s="36"/>
    </row>
    <row r="28" spans="1:30" ht="12.75">
      <c r="A28" s="119"/>
      <c r="B28" s="119"/>
      <c r="C28" s="7" t="s">
        <v>70</v>
      </c>
      <c r="D28" s="7"/>
      <c r="E28" s="10">
        <f aca="true" t="shared" si="5" ref="E28:AB28">COS(ATAN(E27))</f>
        <v>0.71477259845431</v>
      </c>
      <c r="F28" s="10">
        <f t="shared" si="5"/>
        <v>0.7068506295069193</v>
      </c>
      <c r="G28" s="10">
        <f t="shared" si="5"/>
        <v>0.7202923274428037</v>
      </c>
      <c r="H28" s="10">
        <f t="shared" si="5"/>
        <v>0.7176034409747267</v>
      </c>
      <c r="I28" s="10">
        <f t="shared" si="5"/>
        <v>0.7152714661832182</v>
      </c>
      <c r="J28" s="10">
        <f t="shared" si="5"/>
        <v>0.7040984387479995</v>
      </c>
      <c r="K28" s="10">
        <f t="shared" si="5"/>
        <v>0.7199007214758644</v>
      </c>
      <c r="L28" s="10">
        <f t="shared" si="5"/>
        <v>0.6721631510208353</v>
      </c>
      <c r="M28" s="10">
        <f t="shared" si="5"/>
        <v>0.6725163599710708</v>
      </c>
      <c r="N28" s="10">
        <f t="shared" si="5"/>
        <v>0.6996519904091653</v>
      </c>
      <c r="O28" s="10">
        <f t="shared" si="5"/>
        <v>0.698040755146919</v>
      </c>
      <c r="P28" s="10">
        <f t="shared" si="5"/>
        <v>0.6702596591950004</v>
      </c>
      <c r="Q28" s="10">
        <f t="shared" si="5"/>
        <v>0.6700256974022932</v>
      </c>
      <c r="R28" s="10">
        <f t="shared" si="5"/>
        <v>0.6753673792863905</v>
      </c>
      <c r="S28" s="10">
        <f t="shared" si="5"/>
        <v>0.6844876706981277</v>
      </c>
      <c r="T28" s="10">
        <f t="shared" si="5"/>
        <v>0.7166418065216176</v>
      </c>
      <c r="U28" s="10">
        <f t="shared" si="5"/>
        <v>0.7524927991011985</v>
      </c>
      <c r="V28" s="10">
        <f t="shared" si="5"/>
        <v>0.7399400733959437</v>
      </c>
      <c r="W28" s="10">
        <f t="shared" si="5"/>
        <v>0.7247464029589585</v>
      </c>
      <c r="X28" s="10">
        <f t="shared" si="5"/>
        <v>0.8240547474750545</v>
      </c>
      <c r="Y28" s="10">
        <f t="shared" si="5"/>
        <v>0.7747306606729373</v>
      </c>
      <c r="Z28" s="10">
        <f t="shared" si="5"/>
        <v>0.8020520687944367</v>
      </c>
      <c r="AA28" s="10">
        <f t="shared" si="5"/>
        <v>0.8173390287825943</v>
      </c>
      <c r="AB28" s="10">
        <f t="shared" si="5"/>
        <v>0.7444681661496304</v>
      </c>
      <c r="AC28" s="19"/>
      <c r="AD28" s="36"/>
    </row>
    <row r="29" spans="1:30" ht="12.75">
      <c r="A29" s="117" t="s">
        <v>77</v>
      </c>
      <c r="B29" s="120" t="s">
        <v>78</v>
      </c>
      <c r="C29" s="7" t="s">
        <v>0</v>
      </c>
      <c r="D29" s="7" t="s">
        <v>4</v>
      </c>
      <c r="E29" s="10">
        <v>0.4572</v>
      </c>
      <c r="F29" s="10">
        <v>0.3492</v>
      </c>
      <c r="G29" s="10">
        <v>0.18719999999999998</v>
      </c>
      <c r="H29" s="10">
        <v>0.18719999999999998</v>
      </c>
      <c r="I29" s="10">
        <v>0.216</v>
      </c>
      <c r="J29" s="10">
        <v>0.2196</v>
      </c>
      <c r="K29" s="10">
        <v>0.14759999999999998</v>
      </c>
      <c r="L29" s="10">
        <v>0.9468</v>
      </c>
      <c r="M29" s="10">
        <v>0.6984</v>
      </c>
      <c r="N29" s="10">
        <v>0.6552</v>
      </c>
      <c r="O29" s="10">
        <v>0.6696</v>
      </c>
      <c r="P29" s="10">
        <v>0.8172</v>
      </c>
      <c r="Q29" s="10">
        <v>0.6732</v>
      </c>
      <c r="R29" s="10">
        <v>1.3572</v>
      </c>
      <c r="S29" s="10">
        <v>1.152</v>
      </c>
      <c r="T29" s="10">
        <v>1.6488</v>
      </c>
      <c r="U29" s="10">
        <v>1.7064000000000001</v>
      </c>
      <c r="V29" s="10">
        <v>2.124</v>
      </c>
      <c r="W29" s="10">
        <v>2.6244</v>
      </c>
      <c r="X29" s="10">
        <v>4.2444</v>
      </c>
      <c r="Y29" s="10">
        <v>4.982399999999999</v>
      </c>
      <c r="Z29" s="10">
        <v>2.4876</v>
      </c>
      <c r="AA29" s="10">
        <v>2.0628</v>
      </c>
      <c r="AB29" s="10">
        <v>0.6912</v>
      </c>
      <c r="AC29" s="19"/>
      <c r="AD29" s="36">
        <f>SUM(E29:AB29)</f>
        <v>31.305599999999995</v>
      </c>
    </row>
    <row r="30" spans="1:30" ht="12.75">
      <c r="A30" s="118"/>
      <c r="B30" s="118"/>
      <c r="C30" s="7" t="s">
        <v>1</v>
      </c>
      <c r="D30" s="7" t="s">
        <v>74</v>
      </c>
      <c r="E30" s="10">
        <v>0.19440000000000002</v>
      </c>
      <c r="F30" s="10">
        <v>0.32039999999999996</v>
      </c>
      <c r="G30" s="10">
        <v>-0.2196</v>
      </c>
      <c r="H30" s="10">
        <v>0.2304</v>
      </c>
      <c r="I30" s="10">
        <v>-0.0252</v>
      </c>
      <c r="J30" s="10">
        <v>0.1008</v>
      </c>
      <c r="K30" s="10">
        <v>-0.0216</v>
      </c>
      <c r="L30" s="10">
        <v>-0.0252</v>
      </c>
      <c r="M30" s="10">
        <v>0.3492</v>
      </c>
      <c r="N30" s="10">
        <v>0.2412</v>
      </c>
      <c r="O30" s="10">
        <v>0.0504</v>
      </c>
      <c r="P30" s="10">
        <v>0.0576</v>
      </c>
      <c r="Q30" s="10">
        <v>-0.8892</v>
      </c>
      <c r="R30" s="10">
        <v>-0.5256000000000001</v>
      </c>
      <c r="S30" s="10">
        <v>-0.8532000000000001</v>
      </c>
      <c r="T30" s="10">
        <v>-0.4068</v>
      </c>
      <c r="U30" s="10">
        <v>-0.26639999999999997</v>
      </c>
      <c r="V30" s="10">
        <v>-0.144</v>
      </c>
      <c r="W30" s="10">
        <v>-1.134</v>
      </c>
      <c r="X30" s="10">
        <v>-1.116</v>
      </c>
      <c r="Y30" s="10">
        <v>-0.0792</v>
      </c>
      <c r="Z30" s="10">
        <v>-0.4068</v>
      </c>
      <c r="AA30" s="10">
        <v>0.054</v>
      </c>
      <c r="AB30" s="10">
        <v>0.432</v>
      </c>
      <c r="AC30" s="19"/>
      <c r="AD30" s="36">
        <f>SUM(E30:AB30)</f>
        <v>-4.082399999999999</v>
      </c>
    </row>
    <row r="31" spans="1:30" ht="12.75">
      <c r="A31" s="118"/>
      <c r="B31" s="118"/>
      <c r="C31" s="7" t="s">
        <v>34</v>
      </c>
      <c r="D31" s="7" t="s">
        <v>35</v>
      </c>
      <c r="E31" s="10">
        <f>IF(OR(E14=0,E29=0),0,ABS(1000*E29/(SQRT(3)*E14*COS(ATAN(E30/E29)))))</f>
        <v>46.18923418522304</v>
      </c>
      <c r="F31" s="10">
        <f aca="true" t="shared" si="6" ref="F31:AB31">IF(OR(F14=0,F29=0),0,ABS(1000*F29/(SQRT(3)*F14*COS(ATAN(F30/F29)))))</f>
        <v>44.274399517492675</v>
      </c>
      <c r="G31" s="10">
        <f t="shared" si="6"/>
        <v>26.91459136073956</v>
      </c>
      <c r="H31" s="10">
        <f t="shared" si="6"/>
        <v>27.6888985920886</v>
      </c>
      <c r="I31" s="10">
        <f t="shared" si="6"/>
        <v>20.38206080763339</v>
      </c>
      <c r="J31" s="10">
        <f t="shared" si="6"/>
        <v>22.500780423510058</v>
      </c>
      <c r="K31" s="10">
        <f t="shared" si="6"/>
        <v>13.846392436783114</v>
      </c>
      <c r="L31" s="10">
        <f t="shared" si="6"/>
        <v>88.1981970127254</v>
      </c>
      <c r="M31" s="10">
        <f t="shared" si="6"/>
        <v>72.47833786150215</v>
      </c>
      <c r="N31" s="10">
        <f t="shared" si="6"/>
        <v>64.70276106498179</v>
      </c>
      <c r="O31" s="10">
        <f t="shared" si="6"/>
        <v>62.429516372127594</v>
      </c>
      <c r="P31" s="10">
        <f t="shared" si="6"/>
        <v>76.04199092573597</v>
      </c>
      <c r="Q31" s="10">
        <f t="shared" si="6"/>
        <v>103.68982013665564</v>
      </c>
      <c r="R31" s="10">
        <f t="shared" si="6"/>
        <v>136.63204777169497</v>
      </c>
      <c r="S31" s="10">
        <f t="shared" si="6"/>
        <v>133.9252735141939</v>
      </c>
      <c r="T31" s="10">
        <f t="shared" si="6"/>
        <v>158.6538479006148</v>
      </c>
      <c r="U31" s="10">
        <f t="shared" si="6"/>
        <v>161.60845783526634</v>
      </c>
      <c r="V31" s="10">
        <f t="shared" si="6"/>
        <v>199.530355990545</v>
      </c>
      <c r="W31" s="10">
        <f t="shared" si="6"/>
        <v>273.2779832017255</v>
      </c>
      <c r="X31" s="10">
        <f t="shared" si="6"/>
        <v>418.8094828984229</v>
      </c>
      <c r="Y31" s="10">
        <f t="shared" si="6"/>
        <v>487.6192184015651</v>
      </c>
      <c r="Z31" s="10">
        <f t="shared" si="6"/>
        <v>245.82665283333955</v>
      </c>
      <c r="AA31" s="10">
        <f t="shared" si="6"/>
        <v>199.55881745287866</v>
      </c>
      <c r="AB31" s="10">
        <f t="shared" si="6"/>
        <v>78.17207268853888</v>
      </c>
      <c r="AC31" s="19"/>
      <c r="AD31" s="36"/>
    </row>
    <row r="32" spans="1:30" ht="12.75">
      <c r="A32" s="118"/>
      <c r="B32" s="118"/>
      <c r="C32" s="7" t="s">
        <v>69</v>
      </c>
      <c r="D32" s="7"/>
      <c r="E32" s="10">
        <f aca="true" t="shared" si="7" ref="E32:AB32">E30/E29</f>
        <v>0.4251968503937008</v>
      </c>
      <c r="F32" s="10">
        <f t="shared" si="7"/>
        <v>0.9175257731958761</v>
      </c>
      <c r="G32" s="10">
        <f t="shared" si="7"/>
        <v>-1.1730769230769231</v>
      </c>
      <c r="H32" s="10">
        <f t="shared" si="7"/>
        <v>1.2307692307692308</v>
      </c>
      <c r="I32" s="10">
        <f t="shared" si="7"/>
        <v>-0.11666666666666667</v>
      </c>
      <c r="J32" s="10">
        <f t="shared" si="7"/>
        <v>0.45901639344262296</v>
      </c>
      <c r="K32" s="10">
        <f t="shared" si="7"/>
        <v>-0.14634146341463417</v>
      </c>
      <c r="L32" s="10">
        <f t="shared" si="7"/>
        <v>-0.02661596958174905</v>
      </c>
      <c r="M32" s="10">
        <f t="shared" si="7"/>
        <v>0.5</v>
      </c>
      <c r="N32" s="10">
        <f t="shared" si="7"/>
        <v>0.3681318681318681</v>
      </c>
      <c r="O32" s="10">
        <f t="shared" si="7"/>
        <v>0.07526881720430108</v>
      </c>
      <c r="P32" s="10">
        <f t="shared" si="7"/>
        <v>0.07048458149779735</v>
      </c>
      <c r="Q32" s="10">
        <f t="shared" si="7"/>
        <v>-1.320855614973262</v>
      </c>
      <c r="R32" s="10">
        <f t="shared" si="7"/>
        <v>-0.3872679045092839</v>
      </c>
      <c r="S32" s="10">
        <f t="shared" si="7"/>
        <v>-0.7406250000000001</v>
      </c>
      <c r="T32" s="10">
        <f t="shared" si="7"/>
        <v>-0.24672489082969432</v>
      </c>
      <c r="U32" s="10">
        <f t="shared" si="7"/>
        <v>-0.1561181434599156</v>
      </c>
      <c r="V32" s="10">
        <f t="shared" si="7"/>
        <v>-0.06779661016949151</v>
      </c>
      <c r="W32" s="10">
        <f t="shared" si="7"/>
        <v>-0.43209876543209874</v>
      </c>
      <c r="X32" s="10">
        <f t="shared" si="7"/>
        <v>-0.26293469041560646</v>
      </c>
      <c r="Y32" s="10">
        <f t="shared" si="7"/>
        <v>-0.015895953757225436</v>
      </c>
      <c r="Z32" s="10">
        <f t="shared" si="7"/>
        <v>-0.16353111432706222</v>
      </c>
      <c r="AA32" s="10">
        <f t="shared" si="7"/>
        <v>0.026178010471204185</v>
      </c>
      <c r="AB32" s="10">
        <f t="shared" si="7"/>
        <v>0.625</v>
      </c>
      <c r="AC32" s="19"/>
      <c r="AD32" s="36"/>
    </row>
    <row r="33" spans="1:30" ht="12.75">
      <c r="A33" s="119"/>
      <c r="B33" s="119"/>
      <c r="C33" s="7" t="s">
        <v>70</v>
      </c>
      <c r="D33" s="7"/>
      <c r="E33" s="10">
        <f aca="true" t="shared" si="8" ref="E33:AB33">COS(ATAN(E32))</f>
        <v>0.920265693824476</v>
      </c>
      <c r="F33" s="10">
        <f t="shared" si="8"/>
        <v>0.7368387428390585</v>
      </c>
      <c r="G33" s="10">
        <f t="shared" si="8"/>
        <v>0.6487341760138775</v>
      </c>
      <c r="H33" s="10">
        <f t="shared" si="8"/>
        <v>0.6305926250944657</v>
      </c>
      <c r="I33" s="10">
        <f t="shared" si="8"/>
        <v>0.993263139087243</v>
      </c>
      <c r="J33" s="10">
        <f t="shared" si="8"/>
        <v>0.9088295457203462</v>
      </c>
      <c r="K33" s="10">
        <f t="shared" si="8"/>
        <v>0.9894610641341026</v>
      </c>
      <c r="L33" s="10">
        <f t="shared" si="8"/>
        <v>0.9996459831622695</v>
      </c>
      <c r="M33" s="10">
        <f t="shared" si="8"/>
        <v>0.8944271909999159</v>
      </c>
      <c r="N33" s="10">
        <f t="shared" si="8"/>
        <v>0.9384311193315862</v>
      </c>
      <c r="O33" s="10">
        <f t="shared" si="8"/>
        <v>0.9971792822954754</v>
      </c>
      <c r="P33" s="10">
        <f t="shared" si="8"/>
        <v>0.9975251794003518</v>
      </c>
      <c r="Q33" s="10">
        <f t="shared" si="8"/>
        <v>0.6036090722864705</v>
      </c>
      <c r="R33" s="10">
        <f t="shared" si="8"/>
        <v>0.9325143645898527</v>
      </c>
      <c r="S33" s="10">
        <f t="shared" si="8"/>
        <v>0.803601677464377</v>
      </c>
      <c r="T33" s="10">
        <f t="shared" si="8"/>
        <v>0.9708860624629548</v>
      </c>
      <c r="U33" s="10">
        <f t="shared" si="8"/>
        <v>0.988031896447996</v>
      </c>
      <c r="V33" s="10">
        <f t="shared" si="8"/>
        <v>0.9977097021176764</v>
      </c>
      <c r="W33" s="10">
        <f t="shared" si="8"/>
        <v>0.917968585612596</v>
      </c>
      <c r="X33" s="10">
        <f t="shared" si="8"/>
        <v>0.9671276440954957</v>
      </c>
      <c r="Y33" s="10">
        <f t="shared" si="8"/>
        <v>0.999873683264982</v>
      </c>
      <c r="Z33" s="10">
        <f t="shared" si="8"/>
        <v>0.9868911313049908</v>
      </c>
      <c r="AA33" s="10">
        <f t="shared" si="8"/>
        <v>0.9996575318908602</v>
      </c>
      <c r="AB33" s="10">
        <f t="shared" si="8"/>
        <v>0.847998304005088</v>
      </c>
      <c r="AC33" s="19"/>
      <c r="AD33" s="36"/>
    </row>
    <row r="34" spans="1:30" ht="12.75">
      <c r="A34" s="117" t="s">
        <v>79</v>
      </c>
      <c r="B34" s="120" t="s">
        <v>81</v>
      </c>
      <c r="C34" s="7" t="s">
        <v>0</v>
      </c>
      <c r="D34" s="7" t="s">
        <v>4</v>
      </c>
      <c r="E34" s="10">
        <v>1.8528</v>
      </c>
      <c r="F34" s="10">
        <v>1.8528</v>
      </c>
      <c r="G34" s="10">
        <v>1.9968</v>
      </c>
      <c r="H34" s="10">
        <v>1.6896</v>
      </c>
      <c r="I34" s="10">
        <v>1.656</v>
      </c>
      <c r="J34" s="10">
        <v>1.464</v>
      </c>
      <c r="K34" s="10">
        <v>1.5408</v>
      </c>
      <c r="L34" s="10">
        <v>1.128</v>
      </c>
      <c r="M34" s="10">
        <v>2.016</v>
      </c>
      <c r="N34" s="10">
        <v>1.7904</v>
      </c>
      <c r="O34" s="10">
        <v>1.92</v>
      </c>
      <c r="P34" s="10">
        <v>1.7472</v>
      </c>
      <c r="Q34" s="10">
        <v>2.2944</v>
      </c>
      <c r="R34" s="10">
        <v>2.16</v>
      </c>
      <c r="S34" s="10">
        <v>2.1648</v>
      </c>
      <c r="T34" s="10">
        <v>1.584</v>
      </c>
      <c r="U34" s="10">
        <v>2.4144</v>
      </c>
      <c r="V34" s="10">
        <v>2.1744</v>
      </c>
      <c r="W34" s="10">
        <v>2.6832</v>
      </c>
      <c r="X34" s="10">
        <v>3.24</v>
      </c>
      <c r="Y34" s="10">
        <v>2.0352</v>
      </c>
      <c r="Z34" s="10">
        <v>1.6944000000000001</v>
      </c>
      <c r="AA34" s="10">
        <v>1.5024000000000002</v>
      </c>
      <c r="AB34" s="10">
        <v>1.9968</v>
      </c>
      <c r="AC34" s="19"/>
      <c r="AD34" s="36">
        <f>SUM(E34:AB34)</f>
        <v>46.59840000000001</v>
      </c>
    </row>
    <row r="35" spans="1:30" ht="12.75">
      <c r="A35" s="118"/>
      <c r="B35" s="118"/>
      <c r="C35" s="7" t="s">
        <v>1</v>
      </c>
      <c r="D35" s="7" t="s">
        <v>74</v>
      </c>
      <c r="E35" s="10">
        <v>-1.9824000000000002</v>
      </c>
      <c r="F35" s="10">
        <v>-1.8912</v>
      </c>
      <c r="G35" s="10">
        <v>-2.0688</v>
      </c>
      <c r="H35" s="10">
        <v>-2.1216</v>
      </c>
      <c r="I35" s="10">
        <v>-2.1071999999999997</v>
      </c>
      <c r="J35" s="10">
        <v>-2.136</v>
      </c>
      <c r="K35" s="10">
        <v>-2.0736</v>
      </c>
      <c r="L35" s="10">
        <v>-1.9008</v>
      </c>
      <c r="M35" s="10">
        <v>-1.6464</v>
      </c>
      <c r="N35" s="10">
        <v>-1.4496</v>
      </c>
      <c r="O35" s="10">
        <v>-1.56</v>
      </c>
      <c r="P35" s="10">
        <v>-1.44</v>
      </c>
      <c r="Q35" s="10">
        <v>-1.6512</v>
      </c>
      <c r="R35" s="10">
        <v>-1.68</v>
      </c>
      <c r="S35" s="10">
        <v>-1.8528</v>
      </c>
      <c r="T35" s="10">
        <v>-2.0496</v>
      </c>
      <c r="U35" s="10">
        <v>-1.4544000000000001</v>
      </c>
      <c r="V35" s="10">
        <v>-1.3488</v>
      </c>
      <c r="W35" s="10">
        <v>-1.4687999999999999</v>
      </c>
      <c r="X35" s="10">
        <v>-1.4447999999999999</v>
      </c>
      <c r="Y35" s="10">
        <v>-1.608</v>
      </c>
      <c r="Z35" s="10">
        <v>-2.0304</v>
      </c>
      <c r="AA35" s="10">
        <v>-2.2512</v>
      </c>
      <c r="AB35" s="10">
        <v>-1.7664000000000002</v>
      </c>
      <c r="AC35" s="19"/>
      <c r="AD35" s="36">
        <f>SUM(E35:AB35)</f>
        <v>-42.98399999999999</v>
      </c>
    </row>
    <row r="36" spans="1:30" ht="12.75">
      <c r="A36" s="118"/>
      <c r="B36" s="118"/>
      <c r="C36" s="7" t="s">
        <v>34</v>
      </c>
      <c r="D36" s="7" t="s">
        <v>35</v>
      </c>
      <c r="E36" s="10">
        <f>IF(OR(E15=0,E34=0),0,ABS(1000*E34/(SQRT(3)*E15*COS(ATAN(E35/E34)))))</f>
        <v>251.05890143970288</v>
      </c>
      <c r="F36" s="10">
        <f aca="true" t="shared" si="9" ref="F36:AB36">IF(OR(F15=0,F34=0),0,ABS(1000*F34/(SQRT(3)*F15*COS(ATAN(F35/F34)))))</f>
        <v>251.4082221861996</v>
      </c>
      <c r="G36" s="10">
        <f t="shared" si="9"/>
        <v>273.481796649995</v>
      </c>
      <c r="H36" s="10">
        <f t="shared" si="9"/>
        <v>251.7490968373032</v>
      </c>
      <c r="I36" s="10">
        <f t="shared" si="9"/>
        <v>254.91322288774245</v>
      </c>
      <c r="J36" s="10">
        <f t="shared" si="9"/>
        <v>239.9807272830806</v>
      </c>
      <c r="K36" s="10">
        <f t="shared" si="9"/>
        <v>238.2617285844851</v>
      </c>
      <c r="L36" s="10">
        <f t="shared" si="9"/>
        <v>209.88768266665878</v>
      </c>
      <c r="M36" s="10">
        <f t="shared" si="9"/>
        <v>241.21394790843362</v>
      </c>
      <c r="N36" s="10">
        <f t="shared" si="9"/>
        <v>212.8034550095463</v>
      </c>
      <c r="O36" s="10">
        <f t="shared" si="9"/>
        <v>229.25933960009155</v>
      </c>
      <c r="P36" s="10">
        <f t="shared" si="9"/>
        <v>210.49903716706393</v>
      </c>
      <c r="Q36" s="10">
        <f t="shared" si="9"/>
        <v>262.80951016828936</v>
      </c>
      <c r="R36" s="10">
        <f t="shared" si="9"/>
        <v>259.84760076488817</v>
      </c>
      <c r="S36" s="10">
        <f t="shared" si="9"/>
        <v>271.02416820883366</v>
      </c>
      <c r="T36" s="10">
        <f t="shared" si="9"/>
        <v>241.21606585515588</v>
      </c>
      <c r="U36" s="10">
        <f t="shared" si="9"/>
        <v>264.60646964784576</v>
      </c>
      <c r="V36" s="10">
        <f t="shared" si="9"/>
        <v>239.82199504381808</v>
      </c>
      <c r="W36" s="10">
        <f t="shared" si="9"/>
        <v>293.3659487264786</v>
      </c>
      <c r="X36" s="10">
        <f t="shared" si="9"/>
        <v>338.5411144843386</v>
      </c>
      <c r="Y36" s="10">
        <f t="shared" si="9"/>
        <v>252.10783008601945</v>
      </c>
      <c r="Z36" s="10">
        <f t="shared" si="9"/>
        <v>261.44136180671853</v>
      </c>
      <c r="AA36" s="10">
        <f t="shared" si="9"/>
        <v>258.70774257057326</v>
      </c>
      <c r="AB36" s="10">
        <f t="shared" si="9"/>
        <v>260.88079213442023</v>
      </c>
      <c r="AC36" s="19"/>
      <c r="AD36" s="36"/>
    </row>
    <row r="37" spans="1:30" ht="12.75">
      <c r="A37" s="118"/>
      <c r="B37" s="118"/>
      <c r="C37" s="7" t="s">
        <v>69</v>
      </c>
      <c r="D37" s="7"/>
      <c r="E37" s="10">
        <f aca="true" t="shared" si="10" ref="E37:AB37">E35/E34</f>
        <v>-1.0699481865284974</v>
      </c>
      <c r="F37" s="10">
        <f t="shared" si="10"/>
        <v>-1.0207253886010363</v>
      </c>
      <c r="G37" s="10">
        <f t="shared" si="10"/>
        <v>-1.0360576923076923</v>
      </c>
      <c r="H37" s="10">
        <f t="shared" si="10"/>
        <v>-1.2556818181818181</v>
      </c>
      <c r="I37" s="10">
        <f t="shared" si="10"/>
        <v>-1.2724637681159419</v>
      </c>
      <c r="J37" s="10">
        <f t="shared" si="10"/>
        <v>-1.459016393442623</v>
      </c>
      <c r="K37" s="10">
        <f t="shared" si="10"/>
        <v>-1.3457943925233644</v>
      </c>
      <c r="L37" s="10">
        <f t="shared" si="10"/>
        <v>-1.6851063829787236</v>
      </c>
      <c r="M37" s="10">
        <f t="shared" si="10"/>
        <v>-0.8166666666666667</v>
      </c>
      <c r="N37" s="10">
        <f t="shared" si="10"/>
        <v>-0.8096514745308311</v>
      </c>
      <c r="O37" s="10">
        <f t="shared" si="10"/>
        <v>-0.8125000000000001</v>
      </c>
      <c r="P37" s="10">
        <f t="shared" si="10"/>
        <v>-0.8241758241758241</v>
      </c>
      <c r="Q37" s="10">
        <f t="shared" si="10"/>
        <v>-0.7196652719665272</v>
      </c>
      <c r="R37" s="10">
        <f t="shared" si="10"/>
        <v>-0.7777777777777777</v>
      </c>
      <c r="S37" s="10">
        <f t="shared" si="10"/>
        <v>-0.8558758314855875</v>
      </c>
      <c r="T37" s="10">
        <f t="shared" si="10"/>
        <v>-1.2939393939393937</v>
      </c>
      <c r="U37" s="10">
        <f t="shared" si="10"/>
        <v>-0.6023856858846919</v>
      </c>
      <c r="V37" s="10">
        <f t="shared" si="10"/>
        <v>-0.620309050772627</v>
      </c>
      <c r="W37" s="10">
        <f t="shared" si="10"/>
        <v>-0.5474060822898033</v>
      </c>
      <c r="X37" s="10">
        <f t="shared" si="10"/>
        <v>-0.44592592592592584</v>
      </c>
      <c r="Y37" s="10">
        <f t="shared" si="10"/>
        <v>-0.7900943396226415</v>
      </c>
      <c r="Z37" s="10">
        <f t="shared" si="10"/>
        <v>-1.198300283286119</v>
      </c>
      <c r="AA37" s="10">
        <f t="shared" si="10"/>
        <v>-1.498402555910543</v>
      </c>
      <c r="AB37" s="10">
        <f t="shared" si="10"/>
        <v>-0.8846153846153848</v>
      </c>
      <c r="AC37" s="19"/>
      <c r="AD37" s="36"/>
    </row>
    <row r="38" spans="1:30" ht="12.75">
      <c r="A38" s="119"/>
      <c r="B38" s="119"/>
      <c r="C38" s="7" t="s">
        <v>70</v>
      </c>
      <c r="D38" s="7"/>
      <c r="E38" s="10">
        <f aca="true" t="shared" si="11" ref="E38:AB38">COS(ATAN(E37))</f>
        <v>0.682822307462867</v>
      </c>
      <c r="F38" s="10">
        <f t="shared" si="11"/>
        <v>0.6998175966224542</v>
      </c>
      <c r="G38" s="10">
        <f t="shared" si="11"/>
        <v>0.6944753338459627</v>
      </c>
      <c r="H38" s="10">
        <f t="shared" si="11"/>
        <v>0.622966893767072</v>
      </c>
      <c r="I38" s="10">
        <f t="shared" si="11"/>
        <v>0.6179006473207405</v>
      </c>
      <c r="J38" s="10">
        <f t="shared" si="11"/>
        <v>0.565348230942538</v>
      </c>
      <c r="K38" s="10">
        <f t="shared" si="11"/>
        <v>0.5964266228823405</v>
      </c>
      <c r="L38" s="10">
        <f t="shared" si="11"/>
        <v>0.5103380389068798</v>
      </c>
      <c r="M38" s="10">
        <f t="shared" si="11"/>
        <v>0.7745321275866415</v>
      </c>
      <c r="N38" s="10">
        <f t="shared" si="11"/>
        <v>0.7771963453587613</v>
      </c>
      <c r="O38" s="10">
        <f t="shared" si="11"/>
        <v>0.7761140001162654</v>
      </c>
      <c r="P38" s="10">
        <f t="shared" si="11"/>
        <v>0.7716853931737218</v>
      </c>
      <c r="Q38" s="10">
        <f t="shared" si="11"/>
        <v>0.8116631508985103</v>
      </c>
      <c r="R38" s="10">
        <f t="shared" si="11"/>
        <v>0.7893522173763263</v>
      </c>
      <c r="S38" s="10">
        <f t="shared" si="11"/>
        <v>0.7597320372232474</v>
      </c>
      <c r="T38" s="10">
        <f t="shared" si="11"/>
        <v>0.6115002379874881</v>
      </c>
      <c r="U38" s="10">
        <f t="shared" si="11"/>
        <v>0.8565900408904183</v>
      </c>
      <c r="V38" s="10">
        <f t="shared" si="11"/>
        <v>0.8497850538323557</v>
      </c>
      <c r="W38" s="10">
        <f t="shared" si="11"/>
        <v>0.8771749548845247</v>
      </c>
      <c r="X38" s="10">
        <f t="shared" si="11"/>
        <v>0.9133086872660318</v>
      </c>
      <c r="Y38" s="10">
        <f t="shared" si="11"/>
        <v>0.784645859238935</v>
      </c>
      <c r="Z38" s="10">
        <f t="shared" si="11"/>
        <v>0.6407198386107014</v>
      </c>
      <c r="AA38" s="10">
        <f t="shared" si="11"/>
        <v>0.5551094012275181</v>
      </c>
      <c r="AB38" s="10">
        <f t="shared" si="11"/>
        <v>0.7489965624903806</v>
      </c>
      <c r="AC38" s="19"/>
      <c r="AD38" s="36"/>
    </row>
    <row r="39" spans="1:30" ht="12.75">
      <c r="A39" s="117" t="s">
        <v>79</v>
      </c>
      <c r="B39" s="120" t="s">
        <v>82</v>
      </c>
      <c r="C39" s="7" t="s">
        <v>0</v>
      </c>
      <c r="D39" s="7" t="s">
        <v>4</v>
      </c>
      <c r="E39" s="10">
        <v>4.8748000000000005</v>
      </c>
      <c r="F39" s="10">
        <v>3.6652</v>
      </c>
      <c r="G39" s="10">
        <v>1.4364000000000001</v>
      </c>
      <c r="H39" s="10">
        <v>2.1616</v>
      </c>
      <c r="I39" s="10">
        <v>3.3011999999999997</v>
      </c>
      <c r="J39" s="10">
        <v>1.778</v>
      </c>
      <c r="K39" s="10">
        <v>3.8164000000000002</v>
      </c>
      <c r="L39" s="10">
        <v>0.588</v>
      </c>
      <c r="M39" s="10">
        <v>5.804399999999999</v>
      </c>
      <c r="N39" s="10">
        <v>2.0132</v>
      </c>
      <c r="O39" s="10">
        <v>3.9088000000000003</v>
      </c>
      <c r="P39" s="10">
        <v>1.638</v>
      </c>
      <c r="Q39" s="10">
        <v>2.7916</v>
      </c>
      <c r="R39" s="10">
        <v>2.3324000000000003</v>
      </c>
      <c r="S39" s="10">
        <v>3.9116</v>
      </c>
      <c r="T39" s="10">
        <v>4.9252</v>
      </c>
      <c r="U39" s="10">
        <v>2.1195999999999997</v>
      </c>
      <c r="V39" s="10">
        <v>3.4272</v>
      </c>
      <c r="W39" s="10">
        <v>1.6912</v>
      </c>
      <c r="X39" s="10">
        <v>1.5792</v>
      </c>
      <c r="Y39" s="10">
        <v>0.8847999999999999</v>
      </c>
      <c r="Z39" s="10">
        <v>4.639600000000001</v>
      </c>
      <c r="AA39" s="10">
        <v>4.3288</v>
      </c>
      <c r="AB39" s="10">
        <v>1.9068</v>
      </c>
      <c r="AC39" s="19"/>
      <c r="AD39" s="36">
        <f>SUM(E39:AB39)</f>
        <v>69.52400000000002</v>
      </c>
    </row>
    <row r="40" spans="1:30" ht="12.75">
      <c r="A40" s="118"/>
      <c r="B40" s="118"/>
      <c r="C40" s="7" t="s">
        <v>1</v>
      </c>
      <c r="D40" s="7" t="s">
        <v>74</v>
      </c>
      <c r="E40" s="10">
        <v>3.1808</v>
      </c>
      <c r="F40" s="10">
        <v>2.4584</v>
      </c>
      <c r="G40" s="10">
        <v>0.8652000000000001</v>
      </c>
      <c r="H40" s="10">
        <v>1.3776</v>
      </c>
      <c r="I40" s="10">
        <v>2.0916</v>
      </c>
      <c r="J40" s="10">
        <v>0.994</v>
      </c>
      <c r="K40" s="10">
        <v>2.4192</v>
      </c>
      <c r="L40" s="10">
        <v>0.2772</v>
      </c>
      <c r="M40" s="10">
        <v>3.626</v>
      </c>
      <c r="N40" s="10">
        <v>1.2824</v>
      </c>
      <c r="O40" s="10">
        <v>2.3548</v>
      </c>
      <c r="P40" s="10">
        <v>0.966</v>
      </c>
      <c r="Q40" s="10">
        <v>1.918</v>
      </c>
      <c r="R40" s="10">
        <v>1.4392</v>
      </c>
      <c r="S40" s="10">
        <v>2.3632</v>
      </c>
      <c r="T40" s="10">
        <v>2.8952</v>
      </c>
      <c r="U40" s="10">
        <v>1.2768</v>
      </c>
      <c r="V40" s="10">
        <v>2.002</v>
      </c>
      <c r="W40" s="10">
        <v>0.9212</v>
      </c>
      <c r="X40" s="10">
        <v>0.7952</v>
      </c>
      <c r="Y40" s="10">
        <v>0.48719999999999997</v>
      </c>
      <c r="Z40" s="10">
        <v>2.8531999999999997</v>
      </c>
      <c r="AA40" s="10">
        <v>2.5116</v>
      </c>
      <c r="AB40" s="10">
        <v>1.092</v>
      </c>
      <c r="AC40" s="19"/>
      <c r="AD40" s="36">
        <f>SUM(E40:AB40)</f>
        <v>42.44800000000001</v>
      </c>
    </row>
    <row r="41" spans="1:30" ht="12.75">
      <c r="A41" s="118"/>
      <c r="B41" s="118"/>
      <c r="C41" s="7" t="s">
        <v>34</v>
      </c>
      <c r="D41" s="7" t="s">
        <v>35</v>
      </c>
      <c r="E41" s="10">
        <f>IF(OR(E16=0,E39=0),0,ABS(1000*E39/(SQRT(3)*E16*COS(ATAN(E40/E39)))))</f>
        <v>95.22848460808432</v>
      </c>
      <c r="F41" s="10">
        <f aca="true" t="shared" si="12" ref="F41:AA41">IF(OR(F16=0,F39=0),0,ABS(1000*F39/(SQRT(3)*F16*COS(ATAN(F40/F39)))))</f>
        <v>73.89887857062938</v>
      </c>
      <c r="G41" s="10">
        <f t="shared" si="12"/>
        <v>28.077960867133022</v>
      </c>
      <c r="H41" s="10">
        <f t="shared" si="12"/>
        <v>42.018689117979946</v>
      </c>
      <c r="I41" s="10">
        <f t="shared" si="12"/>
        <v>65.7048098753242</v>
      </c>
      <c r="J41" s="10">
        <f t="shared" si="12"/>
        <v>33.39169659975481</v>
      </c>
      <c r="K41" s="10">
        <f t="shared" si="12"/>
        <v>73.7364394123459</v>
      </c>
      <c r="L41" s="10">
        <f t="shared" si="12"/>
        <v>10.910317086553944</v>
      </c>
      <c r="M41" s="10">
        <f t="shared" si="12"/>
        <v>112.15799500074631</v>
      </c>
      <c r="N41" s="10">
        <f t="shared" si="12"/>
        <v>38.89656965352744</v>
      </c>
      <c r="O41" s="10">
        <f t="shared" si="12"/>
        <v>74.86866734599872</v>
      </c>
      <c r="P41" s="10">
        <f t="shared" si="12"/>
        <v>31.16398239838401</v>
      </c>
      <c r="Q41" s="10">
        <f t="shared" si="12"/>
        <v>55.648381645386465</v>
      </c>
      <c r="R41" s="10">
        <f t="shared" si="12"/>
        <v>46.011590777278855</v>
      </c>
      <c r="S41" s="10">
        <f t="shared" si="12"/>
        <v>76.90229718011136</v>
      </c>
      <c r="T41" s="10">
        <f t="shared" si="12"/>
        <v>94.18827205153258</v>
      </c>
      <c r="U41" s="10">
        <f t="shared" si="12"/>
        <v>41.01713063120031</v>
      </c>
      <c r="V41" s="10">
        <f t="shared" si="12"/>
        <v>65.69831554923879</v>
      </c>
      <c r="W41" s="10">
        <f t="shared" si="12"/>
        <v>32.59660885871624</v>
      </c>
      <c r="X41" s="10">
        <f t="shared" si="12"/>
        <v>29.614715015062288</v>
      </c>
      <c r="Y41" s="10">
        <f t="shared" si="12"/>
        <v>17.528173177021717</v>
      </c>
      <c r="Z41" s="10">
        <f t="shared" si="12"/>
        <v>95.84452542583077</v>
      </c>
      <c r="AA41" s="10">
        <f t="shared" si="12"/>
        <v>84.73440127843739</v>
      </c>
      <c r="AB41" s="10">
        <f>IF(OR(AB16=0,AB39=0),0,ABS(1000*AB39/(SQRT(3)*AB16*COS(ATAN(AB40/AB39)))))</f>
        <v>37.07308698715065</v>
      </c>
      <c r="AC41" s="19"/>
      <c r="AD41" s="36"/>
    </row>
    <row r="42" spans="1:30" ht="12.75">
      <c r="A42" s="118"/>
      <c r="B42" s="118"/>
      <c r="C42" s="7" t="s">
        <v>69</v>
      </c>
      <c r="D42" s="7"/>
      <c r="E42" s="10">
        <f>E40/E39</f>
        <v>0.652498564043653</v>
      </c>
      <c r="F42" s="10">
        <f aca="true" t="shared" si="13" ref="F42:AB42">F40/F39</f>
        <v>0.6707410236822002</v>
      </c>
      <c r="G42" s="10">
        <f t="shared" si="13"/>
        <v>0.6023391812865497</v>
      </c>
      <c r="H42" s="10">
        <f t="shared" si="13"/>
        <v>0.6373056994818652</v>
      </c>
      <c r="I42" s="10">
        <f t="shared" si="13"/>
        <v>0.633587786259542</v>
      </c>
      <c r="J42" s="10">
        <f t="shared" si="13"/>
        <v>0.5590551181102362</v>
      </c>
      <c r="K42" s="10">
        <f t="shared" si="13"/>
        <v>0.6338958180484225</v>
      </c>
      <c r="L42" s="10">
        <f t="shared" si="13"/>
        <v>0.4714285714285715</v>
      </c>
      <c r="M42" s="10">
        <f t="shared" si="13"/>
        <v>0.6246985045827304</v>
      </c>
      <c r="N42" s="10">
        <f t="shared" si="13"/>
        <v>0.6369958275382476</v>
      </c>
      <c r="O42" s="10">
        <f t="shared" si="13"/>
        <v>0.6024355300859598</v>
      </c>
      <c r="P42" s="10">
        <f t="shared" si="13"/>
        <v>0.5897435897435898</v>
      </c>
      <c r="Q42" s="10">
        <f t="shared" si="13"/>
        <v>0.6870611835506519</v>
      </c>
      <c r="R42" s="10">
        <f t="shared" si="13"/>
        <v>0.6170468187274909</v>
      </c>
      <c r="S42" s="10">
        <f t="shared" si="13"/>
        <v>0.604151753758053</v>
      </c>
      <c r="T42" s="10">
        <f t="shared" si="13"/>
        <v>0.587833996588971</v>
      </c>
      <c r="U42" s="10">
        <f t="shared" si="13"/>
        <v>0.6023778071334215</v>
      </c>
      <c r="V42" s="10">
        <f t="shared" si="13"/>
        <v>0.5841503267973855</v>
      </c>
      <c r="W42" s="10">
        <f t="shared" si="13"/>
        <v>0.5447019867549668</v>
      </c>
      <c r="X42" s="10">
        <f t="shared" si="13"/>
        <v>0.5035460992907802</v>
      </c>
      <c r="Y42" s="10">
        <f t="shared" si="13"/>
        <v>0.5506329113924051</v>
      </c>
      <c r="Z42" s="10">
        <f t="shared" si="13"/>
        <v>0.6149668074834036</v>
      </c>
      <c r="AA42" s="10">
        <f t="shared" si="13"/>
        <v>0.5802069857697283</v>
      </c>
      <c r="AB42" s="10">
        <f t="shared" si="13"/>
        <v>0.5726872246696035</v>
      </c>
      <c r="AC42" s="19"/>
      <c r="AD42" s="36"/>
    </row>
    <row r="43" spans="1:30" ht="12.75">
      <c r="A43" s="119"/>
      <c r="B43" s="119"/>
      <c r="C43" s="7" t="s">
        <v>70</v>
      </c>
      <c r="D43" s="7"/>
      <c r="E43" s="10">
        <f aca="true" t="shared" si="14" ref="E43:AB43">COS(ATAN(E42))</f>
        <v>0.8374861688849611</v>
      </c>
      <c r="F43" s="10">
        <f>COS(ATAN(F42))</f>
        <v>0.8304852919826623</v>
      </c>
      <c r="G43" s="10">
        <f t="shared" si="14"/>
        <v>0.8566076479254175</v>
      </c>
      <c r="H43" s="10">
        <f t="shared" si="14"/>
        <v>0.8433014621959881</v>
      </c>
      <c r="I43" s="10">
        <f t="shared" si="14"/>
        <v>0.8447219030871009</v>
      </c>
      <c r="J43" s="10">
        <f t="shared" si="14"/>
        <v>0.8728573874893093</v>
      </c>
      <c r="K43" s="10">
        <f t="shared" si="14"/>
        <v>0.8446042621629725</v>
      </c>
      <c r="L43" s="10">
        <f t="shared" si="14"/>
        <v>0.9045256429962997</v>
      </c>
      <c r="M43" s="10">
        <f t="shared" si="14"/>
        <v>0.8481132064270618</v>
      </c>
      <c r="N43" s="10">
        <f t="shared" si="14"/>
        <v>0.8434198929524118</v>
      </c>
      <c r="O43" s="10">
        <f t="shared" si="14"/>
        <v>0.8565711691496622</v>
      </c>
      <c r="P43" s="10">
        <f t="shared" si="14"/>
        <v>0.861365903383803</v>
      </c>
      <c r="Q43" s="10">
        <f t="shared" si="14"/>
        <v>0.8242107342645563</v>
      </c>
      <c r="R43" s="10">
        <f t="shared" si="14"/>
        <v>0.8510262986979185</v>
      </c>
      <c r="S43" s="10">
        <f t="shared" si="14"/>
        <v>0.8559211914559551</v>
      </c>
      <c r="T43" s="10">
        <f t="shared" si="14"/>
        <v>0.8620853644044738</v>
      </c>
      <c r="U43" s="10">
        <f t="shared" si="14"/>
        <v>0.8565930238716742</v>
      </c>
      <c r="V43" s="10">
        <f t="shared" si="14"/>
        <v>0.8634717049778815</v>
      </c>
      <c r="W43" s="10">
        <f t="shared" si="14"/>
        <v>0.878173246029364</v>
      </c>
      <c r="X43" s="10">
        <f t="shared" si="14"/>
        <v>0.8931567131317675</v>
      </c>
      <c r="Y43" s="10">
        <f t="shared" si="14"/>
        <v>0.8759816937037995</v>
      </c>
      <c r="Z43" s="10">
        <f t="shared" si="14"/>
        <v>0.851817132418293</v>
      </c>
      <c r="AA43" s="10">
        <f t="shared" si="14"/>
        <v>0.8649534782179517</v>
      </c>
      <c r="AB43" s="10">
        <f t="shared" si="14"/>
        <v>0.867772255069228</v>
      </c>
      <c r="AC43" s="19"/>
      <c r="AD43" s="36"/>
    </row>
    <row r="44" spans="1:30" ht="12.75">
      <c r="A44" s="117" t="s">
        <v>85</v>
      </c>
      <c r="B44" s="120" t="s">
        <v>80</v>
      </c>
      <c r="C44" s="7" t="s">
        <v>0</v>
      </c>
      <c r="D44" s="7" t="s">
        <v>4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9"/>
      <c r="AD44" s="36">
        <f>SUM(E44:AB44)</f>
        <v>0</v>
      </c>
    </row>
    <row r="45" spans="1:30" ht="12.75">
      <c r="A45" s="118"/>
      <c r="B45" s="118"/>
      <c r="C45" s="7" t="s">
        <v>1</v>
      </c>
      <c r="D45" s="7" t="s">
        <v>74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9"/>
      <c r="AD45" s="36">
        <f>SUM(E45:AB45)</f>
        <v>0</v>
      </c>
    </row>
    <row r="46" spans="1:30" ht="12.75">
      <c r="A46" s="118"/>
      <c r="B46" s="118"/>
      <c r="C46" s="7" t="s">
        <v>34</v>
      </c>
      <c r="D46" s="7" t="s">
        <v>35</v>
      </c>
      <c r="E46" s="10">
        <f>IF(OR(E17=0,E44=0),0,ABS(1000*E44/(SQRT(3)*E17*COS(ATAN(E45/E44)))))</f>
        <v>0</v>
      </c>
      <c r="F46" s="10">
        <f aca="true" t="shared" si="15" ref="F46:AB46">IF(OR(F17=0,F44=0),0,ABS(1000*F44/(SQRT(3)*F17*COS(ATAN(F45/F44)))))</f>
        <v>0</v>
      </c>
      <c r="G46" s="10">
        <f t="shared" si="15"/>
        <v>0</v>
      </c>
      <c r="H46" s="10">
        <f t="shared" si="15"/>
        <v>0</v>
      </c>
      <c r="I46" s="10">
        <f t="shared" si="15"/>
        <v>0</v>
      </c>
      <c r="J46" s="10">
        <f t="shared" si="15"/>
        <v>0</v>
      </c>
      <c r="K46" s="10">
        <f t="shared" si="15"/>
        <v>0</v>
      </c>
      <c r="L46" s="10">
        <f t="shared" si="15"/>
        <v>0</v>
      </c>
      <c r="M46" s="10">
        <f t="shared" si="15"/>
        <v>0</v>
      </c>
      <c r="N46" s="10">
        <f t="shared" si="15"/>
        <v>0</v>
      </c>
      <c r="O46" s="10">
        <f t="shared" si="15"/>
        <v>0</v>
      </c>
      <c r="P46" s="10">
        <f t="shared" si="15"/>
        <v>0</v>
      </c>
      <c r="Q46" s="10">
        <f t="shared" si="15"/>
        <v>0</v>
      </c>
      <c r="R46" s="10">
        <f t="shared" si="15"/>
        <v>0</v>
      </c>
      <c r="S46" s="10">
        <f t="shared" si="15"/>
        <v>0</v>
      </c>
      <c r="T46" s="10">
        <f t="shared" si="15"/>
        <v>0</v>
      </c>
      <c r="U46" s="10">
        <f t="shared" si="15"/>
        <v>0</v>
      </c>
      <c r="V46" s="10">
        <f t="shared" si="15"/>
        <v>0</v>
      </c>
      <c r="W46" s="10">
        <f t="shared" si="15"/>
        <v>0</v>
      </c>
      <c r="X46" s="10">
        <f t="shared" si="15"/>
        <v>0</v>
      </c>
      <c r="Y46" s="10">
        <f t="shared" si="15"/>
        <v>0</v>
      </c>
      <c r="Z46" s="10">
        <f t="shared" si="15"/>
        <v>0</v>
      </c>
      <c r="AA46" s="10">
        <f t="shared" si="15"/>
        <v>0</v>
      </c>
      <c r="AB46" s="10">
        <f t="shared" si="15"/>
        <v>0</v>
      </c>
      <c r="AC46" s="19"/>
      <c r="AD46" s="36"/>
    </row>
    <row r="47" spans="1:30" ht="12.75">
      <c r="A47" s="118"/>
      <c r="B47" s="118"/>
      <c r="C47" s="7" t="s">
        <v>161</v>
      </c>
      <c r="D47" s="7"/>
      <c r="E47" s="10" t="s">
        <v>169</v>
      </c>
      <c r="F47" s="10" t="s">
        <v>169</v>
      </c>
      <c r="G47" s="10" t="s">
        <v>169</v>
      </c>
      <c r="H47" s="10" t="s">
        <v>169</v>
      </c>
      <c r="I47" s="10" t="s">
        <v>169</v>
      </c>
      <c r="J47" s="10" t="s">
        <v>169</v>
      </c>
      <c r="K47" s="10" t="s">
        <v>169</v>
      </c>
      <c r="L47" s="10" t="s">
        <v>169</v>
      </c>
      <c r="M47" s="10" t="s">
        <v>169</v>
      </c>
      <c r="N47" s="10" t="s">
        <v>169</v>
      </c>
      <c r="O47" s="10" t="s">
        <v>169</v>
      </c>
      <c r="P47" s="10" t="s">
        <v>169</v>
      </c>
      <c r="Q47" s="10" t="s">
        <v>169</v>
      </c>
      <c r="R47" s="10" t="s">
        <v>169</v>
      </c>
      <c r="S47" s="10" t="s">
        <v>169</v>
      </c>
      <c r="T47" s="10" t="s">
        <v>169</v>
      </c>
      <c r="U47" s="10" t="s">
        <v>169</v>
      </c>
      <c r="V47" s="10" t="s">
        <v>169</v>
      </c>
      <c r="W47" s="10" t="s">
        <v>169</v>
      </c>
      <c r="X47" s="10" t="s">
        <v>169</v>
      </c>
      <c r="Y47" s="10" t="s">
        <v>169</v>
      </c>
      <c r="Z47" s="10" t="s">
        <v>169</v>
      </c>
      <c r="AA47" s="10" t="s">
        <v>169</v>
      </c>
      <c r="AB47" s="10" t="s">
        <v>169</v>
      </c>
      <c r="AC47" s="19"/>
      <c r="AD47" s="36"/>
    </row>
    <row r="48" spans="1:30" ht="12.75">
      <c r="A48" s="119"/>
      <c r="B48" s="119"/>
      <c r="C48" s="7" t="s">
        <v>162</v>
      </c>
      <c r="D48" s="7"/>
      <c r="E48" s="10" t="s">
        <v>169</v>
      </c>
      <c r="F48" s="10" t="s">
        <v>169</v>
      </c>
      <c r="G48" s="10" t="s">
        <v>169</v>
      </c>
      <c r="H48" s="10" t="s">
        <v>169</v>
      </c>
      <c r="I48" s="10" t="s">
        <v>169</v>
      </c>
      <c r="J48" s="10" t="s">
        <v>169</v>
      </c>
      <c r="K48" s="10" t="s">
        <v>169</v>
      </c>
      <c r="L48" s="10" t="s">
        <v>169</v>
      </c>
      <c r="M48" s="10" t="s">
        <v>169</v>
      </c>
      <c r="N48" s="10" t="s">
        <v>169</v>
      </c>
      <c r="O48" s="10" t="s">
        <v>169</v>
      </c>
      <c r="P48" s="10" t="s">
        <v>169</v>
      </c>
      <c r="Q48" s="10" t="s">
        <v>169</v>
      </c>
      <c r="R48" s="10" t="s">
        <v>169</v>
      </c>
      <c r="S48" s="10" t="s">
        <v>169</v>
      </c>
      <c r="T48" s="10" t="s">
        <v>169</v>
      </c>
      <c r="U48" s="10" t="s">
        <v>169</v>
      </c>
      <c r="V48" s="10" t="s">
        <v>169</v>
      </c>
      <c r="W48" s="10" t="s">
        <v>169</v>
      </c>
      <c r="X48" s="10" t="s">
        <v>169</v>
      </c>
      <c r="Y48" s="10" t="s">
        <v>169</v>
      </c>
      <c r="Z48" s="10" t="s">
        <v>169</v>
      </c>
      <c r="AA48" s="10" t="s">
        <v>169</v>
      </c>
      <c r="AB48" s="10" t="s">
        <v>169</v>
      </c>
      <c r="AC48" s="19"/>
      <c r="AD48" s="36"/>
    </row>
    <row r="49" spans="1:30" ht="12.75">
      <c r="A49" s="117" t="s">
        <v>86</v>
      </c>
      <c r="B49" s="120" t="s">
        <v>78</v>
      </c>
      <c r="C49" s="7" t="s">
        <v>0</v>
      </c>
      <c r="D49" s="7" t="s">
        <v>4</v>
      </c>
      <c r="E49" s="10">
        <v>0.4164</v>
      </c>
      <c r="F49" s="10">
        <v>0.2724</v>
      </c>
      <c r="G49" s="10">
        <v>0.2556</v>
      </c>
      <c r="H49" s="10">
        <v>0.2508</v>
      </c>
      <c r="I49" s="10">
        <v>0.2352</v>
      </c>
      <c r="J49" s="10">
        <v>0.2376</v>
      </c>
      <c r="K49" s="10">
        <v>0.2352</v>
      </c>
      <c r="L49" s="10">
        <v>0.2616</v>
      </c>
      <c r="M49" s="10">
        <v>0.3708</v>
      </c>
      <c r="N49" s="10">
        <v>0.486</v>
      </c>
      <c r="O49" s="10">
        <v>0.5448</v>
      </c>
      <c r="P49" s="10">
        <v>0.6407999999999999</v>
      </c>
      <c r="Q49" s="10">
        <v>0.5892000000000001</v>
      </c>
      <c r="R49" s="10">
        <v>0.5976</v>
      </c>
      <c r="S49" s="10">
        <v>0.6527999999999999</v>
      </c>
      <c r="T49" s="10">
        <v>0.6456000000000001</v>
      </c>
      <c r="U49" s="10">
        <v>0.4656</v>
      </c>
      <c r="V49" s="10">
        <v>0.30839999999999995</v>
      </c>
      <c r="W49" s="10">
        <v>0.2892</v>
      </c>
      <c r="X49" s="10">
        <v>0.2832</v>
      </c>
      <c r="Y49" s="10">
        <v>0.2496</v>
      </c>
      <c r="Z49" s="10">
        <v>0.24719999999999998</v>
      </c>
      <c r="AA49" s="10">
        <v>0.2496</v>
      </c>
      <c r="AB49" s="10">
        <v>0.2736</v>
      </c>
      <c r="AC49" s="19"/>
      <c r="AD49" s="36">
        <f>SUM(E49:AB49)</f>
        <v>9.058799999999998</v>
      </c>
    </row>
    <row r="50" spans="1:30" ht="12.75">
      <c r="A50" s="118"/>
      <c r="B50" s="118"/>
      <c r="C50" s="7" t="s">
        <v>1</v>
      </c>
      <c r="D50" s="7" t="s">
        <v>74</v>
      </c>
      <c r="E50" s="10">
        <v>0.2844</v>
      </c>
      <c r="F50" s="10">
        <v>0.168</v>
      </c>
      <c r="G50" s="10">
        <v>0.14759999999999998</v>
      </c>
      <c r="H50" s="10">
        <v>0.15</v>
      </c>
      <c r="I50" s="10">
        <v>0.1428</v>
      </c>
      <c r="J50" s="10">
        <v>0.144</v>
      </c>
      <c r="K50" s="10">
        <v>0.1452</v>
      </c>
      <c r="L50" s="10">
        <v>0.1512</v>
      </c>
      <c r="M50" s="10">
        <v>0.234</v>
      </c>
      <c r="N50" s="10">
        <v>0.3324</v>
      </c>
      <c r="O50" s="10">
        <v>0.36839999999999995</v>
      </c>
      <c r="P50" s="10">
        <v>0.4224</v>
      </c>
      <c r="Q50" s="10">
        <v>0.38039999999999996</v>
      </c>
      <c r="R50" s="10">
        <v>0.3972</v>
      </c>
      <c r="S50" s="10">
        <v>0.444</v>
      </c>
      <c r="T50" s="10">
        <v>0.43560000000000004</v>
      </c>
      <c r="U50" s="10">
        <v>0.3132</v>
      </c>
      <c r="V50" s="10">
        <v>0.2016</v>
      </c>
      <c r="W50" s="10">
        <v>0.19080000000000003</v>
      </c>
      <c r="X50" s="10">
        <v>0.19440000000000002</v>
      </c>
      <c r="Y50" s="10">
        <v>0.14759999999999998</v>
      </c>
      <c r="Z50" s="10">
        <v>0.1512</v>
      </c>
      <c r="AA50" s="10">
        <v>0.15719999999999998</v>
      </c>
      <c r="AB50" s="10">
        <v>0.1764</v>
      </c>
      <c r="AC50" s="19"/>
      <c r="AD50" s="36">
        <f>SUM(E50:AB50)</f>
        <v>5.88</v>
      </c>
    </row>
    <row r="51" spans="1:30" ht="12.75">
      <c r="A51" s="118"/>
      <c r="B51" s="118"/>
      <c r="C51" s="7" t="s">
        <v>34</v>
      </c>
      <c r="D51" s="7" t="s">
        <v>35</v>
      </c>
      <c r="E51" s="10">
        <f>IF(OR(E18=0,E49=0),0,ABS(1000*E49/(SQRT(3)*E18*COS(ATAN(E50/E49)))))</f>
        <v>47.88343924012356</v>
      </c>
      <c r="F51" s="10">
        <f aca="true" t="shared" si="16" ref="F51:AB51">IF(OR(F18=0,F49=0),0,ABS(1000*F49/(SQRT(3)*F18*COS(ATAN(F50/F49)))))</f>
        <v>30.54137570706193</v>
      </c>
      <c r="G51" s="10">
        <f t="shared" si="16"/>
        <v>28.16668603217958</v>
      </c>
      <c r="H51" s="10">
        <f t="shared" si="16"/>
        <v>27.887819615210383</v>
      </c>
      <c r="I51" s="10">
        <f t="shared" si="16"/>
        <v>26.432853422304156</v>
      </c>
      <c r="J51" s="10">
        <f t="shared" si="16"/>
        <v>26.425945006666666</v>
      </c>
      <c r="K51" s="10">
        <f t="shared" si="16"/>
        <v>26.204427208131918</v>
      </c>
      <c r="L51" s="10">
        <f t="shared" si="16"/>
        <v>28.73932453028867</v>
      </c>
      <c r="M51" s="10">
        <f t="shared" si="16"/>
        <v>41.77326168290276</v>
      </c>
      <c r="N51" s="10">
        <f t="shared" si="16"/>
        <v>55.82003208332933</v>
      </c>
      <c r="O51" s="10">
        <f t="shared" si="16"/>
        <v>62.8649164431026</v>
      </c>
      <c r="P51" s="10">
        <f t="shared" si="16"/>
        <v>73.48468105582162</v>
      </c>
      <c r="Q51" s="10">
        <f t="shared" si="16"/>
        <v>67.03838447964444</v>
      </c>
      <c r="R51" s="10">
        <f t="shared" si="16"/>
        <v>68.5900596999042</v>
      </c>
      <c r="S51" s="10">
        <f t="shared" si="16"/>
        <v>75.09199024575837</v>
      </c>
      <c r="T51" s="10">
        <f t="shared" si="16"/>
        <v>73.83362803248107</v>
      </c>
      <c r="U51" s="10">
        <f t="shared" si="16"/>
        <v>53.11050377651098</v>
      </c>
      <c r="V51" s="10">
        <f t="shared" si="16"/>
        <v>34.92987165358839</v>
      </c>
      <c r="W51" s="10">
        <f t="shared" si="16"/>
        <v>33.56281829565583</v>
      </c>
      <c r="X51" s="10">
        <f t="shared" si="16"/>
        <v>32.35252071688222</v>
      </c>
      <c r="Y51" s="10">
        <f t="shared" si="16"/>
        <v>27.672324264928406</v>
      </c>
      <c r="Z51" s="10">
        <f t="shared" si="16"/>
        <v>27.60749251755554</v>
      </c>
      <c r="AA51" s="10">
        <f t="shared" si="16"/>
        <v>27.782317725726394</v>
      </c>
      <c r="AB51" s="10">
        <f t="shared" si="16"/>
        <v>30.51112071191942</v>
      </c>
      <c r="AC51" s="19"/>
      <c r="AD51" s="36"/>
    </row>
    <row r="52" spans="1:30" s="8" customFormat="1" ht="12.75">
      <c r="A52" s="118"/>
      <c r="B52" s="118"/>
      <c r="C52" s="7" t="s">
        <v>161</v>
      </c>
      <c r="D52" s="7"/>
      <c r="E52" s="10">
        <f aca="true" t="shared" si="17" ref="E52:AB52">E50/E49</f>
        <v>0.6829971181556196</v>
      </c>
      <c r="F52" s="10">
        <f t="shared" si="17"/>
        <v>0.616740088105727</v>
      </c>
      <c r="G52" s="10">
        <f t="shared" si="17"/>
        <v>0.5774647887323943</v>
      </c>
      <c r="H52" s="10">
        <f t="shared" si="17"/>
        <v>0.5980861244019138</v>
      </c>
      <c r="I52" s="10">
        <f t="shared" si="17"/>
        <v>0.6071428571428572</v>
      </c>
      <c r="J52" s="10">
        <f t="shared" si="17"/>
        <v>0.606060606060606</v>
      </c>
      <c r="K52" s="10">
        <f t="shared" si="17"/>
        <v>0.6173469387755102</v>
      </c>
      <c r="L52" s="10">
        <f t="shared" si="17"/>
        <v>0.5779816513761468</v>
      </c>
      <c r="M52" s="10">
        <f t="shared" si="17"/>
        <v>0.6310679611650486</v>
      </c>
      <c r="N52" s="10">
        <f t="shared" si="17"/>
        <v>0.6839506172839506</v>
      </c>
      <c r="O52" s="10">
        <f t="shared" si="17"/>
        <v>0.6762114537444933</v>
      </c>
      <c r="P52" s="10">
        <f t="shared" si="17"/>
        <v>0.6591760299625469</v>
      </c>
      <c r="Q52" s="10">
        <f t="shared" si="17"/>
        <v>0.645621181262729</v>
      </c>
      <c r="R52" s="10">
        <f t="shared" si="17"/>
        <v>0.6646586345381525</v>
      </c>
      <c r="S52" s="10">
        <f t="shared" si="17"/>
        <v>0.6801470588235294</v>
      </c>
      <c r="T52" s="10">
        <f t="shared" si="17"/>
        <v>0.6747211895910781</v>
      </c>
      <c r="U52" s="10">
        <f t="shared" si="17"/>
        <v>0.672680412371134</v>
      </c>
      <c r="V52" s="10">
        <f t="shared" si="17"/>
        <v>0.6536964980544748</v>
      </c>
      <c r="W52" s="10">
        <f t="shared" si="17"/>
        <v>0.6597510373443984</v>
      </c>
      <c r="X52" s="10">
        <f t="shared" si="17"/>
        <v>0.6864406779661018</v>
      </c>
      <c r="Y52" s="10">
        <f t="shared" si="17"/>
        <v>0.5913461538461537</v>
      </c>
      <c r="Z52" s="10">
        <f t="shared" si="17"/>
        <v>0.6116504854368933</v>
      </c>
      <c r="AA52" s="10">
        <f t="shared" si="17"/>
        <v>0.6298076923076923</v>
      </c>
      <c r="AB52" s="10">
        <f t="shared" si="17"/>
        <v>0.6447368421052632</v>
      </c>
      <c r="AC52" s="20"/>
      <c r="AD52" s="36"/>
    </row>
    <row r="53" spans="1:30" s="8" customFormat="1" ht="12.75">
      <c r="A53" s="119"/>
      <c r="B53" s="119"/>
      <c r="C53" s="7" t="s">
        <v>162</v>
      </c>
      <c r="D53" s="7"/>
      <c r="E53" s="10">
        <f aca="true" t="shared" si="18" ref="E53:AB53">COS(ATAN(E52))</f>
        <v>0.8257739492590185</v>
      </c>
      <c r="F53" s="10">
        <f t="shared" si="18"/>
        <v>0.8511429489080443</v>
      </c>
      <c r="G53" s="10">
        <f t="shared" si="18"/>
        <v>0.865982457891487</v>
      </c>
      <c r="H53" s="10">
        <f t="shared" si="18"/>
        <v>0.8582167163854428</v>
      </c>
      <c r="I53" s="10">
        <f t="shared" si="18"/>
        <v>0.8547875152217289</v>
      </c>
      <c r="J53" s="10">
        <f t="shared" si="18"/>
        <v>0.855197831554018</v>
      </c>
      <c r="K53" s="10">
        <f t="shared" si="18"/>
        <v>0.8509121528053566</v>
      </c>
      <c r="L53" s="10">
        <f t="shared" si="18"/>
        <v>0.865788603160596</v>
      </c>
      <c r="M53" s="10">
        <f t="shared" si="18"/>
        <v>0.8456839481534972</v>
      </c>
      <c r="N53" s="10">
        <f t="shared" si="18"/>
        <v>0.8254072277591872</v>
      </c>
      <c r="O53" s="10">
        <f t="shared" si="18"/>
        <v>0.8283830238714114</v>
      </c>
      <c r="P53" s="10">
        <f t="shared" si="18"/>
        <v>0.8349255474761729</v>
      </c>
      <c r="Q53" s="10">
        <f t="shared" si="18"/>
        <v>0.8401205968942064</v>
      </c>
      <c r="R53" s="10">
        <f t="shared" si="18"/>
        <v>0.8328213343777621</v>
      </c>
      <c r="S53" s="10">
        <f t="shared" si="18"/>
        <v>0.8268699559062751</v>
      </c>
      <c r="T53" s="10">
        <f t="shared" si="18"/>
        <v>0.8289558341514383</v>
      </c>
      <c r="U53" s="10">
        <f t="shared" si="18"/>
        <v>0.829740117210627</v>
      </c>
      <c r="V53" s="10">
        <f t="shared" si="18"/>
        <v>0.8370269850664838</v>
      </c>
      <c r="W53" s="10">
        <f t="shared" si="18"/>
        <v>0.8347049323446677</v>
      </c>
      <c r="X53" s="10">
        <f t="shared" si="18"/>
        <v>0.8244494320451144</v>
      </c>
      <c r="Y53" s="10">
        <f t="shared" si="18"/>
        <v>0.8607617124388557</v>
      </c>
      <c r="Z53" s="10">
        <f t="shared" si="18"/>
        <v>0.8530770368414075</v>
      </c>
      <c r="AA53" s="10">
        <f t="shared" si="18"/>
        <v>0.8461648983310305</v>
      </c>
      <c r="AB53" s="10">
        <f t="shared" si="18"/>
        <v>0.8404591185185284</v>
      </c>
      <c r="AC53" s="20"/>
      <c r="AD53" s="36"/>
    </row>
    <row r="54" spans="1:30" ht="12.75">
      <c r="A54" s="21" t="s">
        <v>101</v>
      </c>
      <c r="B54" s="21"/>
      <c r="C54" s="7"/>
      <c r="D54" s="7">
        <v>3</v>
      </c>
      <c r="E54" s="10"/>
      <c r="F54" s="10"/>
      <c r="G54" s="10"/>
      <c r="H54" s="10"/>
      <c r="I54" s="10"/>
      <c r="J54" s="10"/>
      <c r="K54" s="10"/>
      <c r="L54" s="22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9"/>
      <c r="AD54" s="35"/>
    </row>
    <row r="55" spans="1:30" ht="12.75">
      <c r="A55" s="21" t="s">
        <v>96</v>
      </c>
      <c r="B55" s="21"/>
      <c r="C55" s="7"/>
      <c r="D55" s="7">
        <v>3</v>
      </c>
      <c r="E55" s="10"/>
      <c r="F55" s="10"/>
      <c r="G55" s="10"/>
      <c r="H55" s="10"/>
      <c r="I55" s="10"/>
      <c r="J55" s="10"/>
      <c r="K55" s="10"/>
      <c r="L55" s="22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9"/>
      <c r="AD55" s="35"/>
    </row>
    <row r="56" spans="1:30" ht="12.75">
      <c r="A56" s="21" t="s">
        <v>97</v>
      </c>
      <c r="B56" s="21"/>
      <c r="C56" s="7"/>
      <c r="D56" s="7">
        <v>1</v>
      </c>
      <c r="E56" s="10"/>
      <c r="F56" s="10"/>
      <c r="G56" s="10"/>
      <c r="H56" s="10"/>
      <c r="I56" s="10"/>
      <c r="J56" s="10"/>
      <c r="K56" s="10"/>
      <c r="L56" s="22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9"/>
      <c r="AD56" s="35"/>
    </row>
    <row r="57" spans="1:30" ht="12.75">
      <c r="A57" s="21" t="s">
        <v>98</v>
      </c>
      <c r="B57" s="21"/>
      <c r="C57" s="7"/>
      <c r="D57" s="7">
        <v>4</v>
      </c>
      <c r="E57" s="10"/>
      <c r="F57" s="10"/>
      <c r="G57" s="10"/>
      <c r="H57" s="10"/>
      <c r="I57" s="10"/>
      <c r="J57" s="10"/>
      <c r="K57" s="10"/>
      <c r="L57" s="22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9"/>
      <c r="AD57" s="35"/>
    </row>
    <row r="58" spans="1:30" ht="12.75">
      <c r="A58" s="21" t="s">
        <v>99</v>
      </c>
      <c r="B58" s="21"/>
      <c r="C58" s="7"/>
      <c r="D58" s="7">
        <v>4</v>
      </c>
      <c r="E58" s="10"/>
      <c r="F58" s="10"/>
      <c r="G58" s="10"/>
      <c r="H58" s="10"/>
      <c r="I58" s="10"/>
      <c r="J58" s="10"/>
      <c r="K58" s="10"/>
      <c r="L58" s="22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9"/>
      <c r="AD58" s="35"/>
    </row>
    <row r="59" spans="1:30" ht="12.75">
      <c r="A59" s="21" t="s">
        <v>100</v>
      </c>
      <c r="B59" s="21"/>
      <c r="C59" s="7"/>
      <c r="D59" s="7">
        <v>3</v>
      </c>
      <c r="E59" s="10"/>
      <c r="F59" s="10"/>
      <c r="G59" s="10"/>
      <c r="H59" s="10"/>
      <c r="I59" s="10"/>
      <c r="J59" s="10"/>
      <c r="K59" s="10"/>
      <c r="L59" s="22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9"/>
      <c r="AD59" s="35"/>
    </row>
    <row r="60" spans="1:29" ht="12.75">
      <c r="A60" s="11"/>
      <c r="B60" s="11"/>
      <c r="C60" s="12"/>
      <c r="D60" s="12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ht="12.75">
      <c r="A61" s="11"/>
      <c r="B61" s="11"/>
      <c r="C61" s="12"/>
      <c r="D61" s="12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30" ht="20.25">
      <c r="A62" s="11"/>
      <c r="B62" s="11"/>
      <c r="C62" s="12"/>
      <c r="D62" s="12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04"/>
    </row>
    <row r="63" spans="1:30" ht="20.25">
      <c r="A63" s="11"/>
      <c r="B63" s="11"/>
      <c r="C63" s="12"/>
      <c r="D63" s="12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04"/>
    </row>
    <row r="64" spans="1:30" ht="20.25">
      <c r="A64" s="11"/>
      <c r="B64" s="11"/>
      <c r="C64" s="12"/>
      <c r="D64" s="12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04"/>
    </row>
    <row r="65" spans="1:30" ht="20.25">
      <c r="A65" s="94"/>
      <c r="B65" s="94"/>
      <c r="C65" s="95"/>
      <c r="D65" s="95"/>
      <c r="E65" s="96"/>
      <c r="F65" s="96"/>
      <c r="G65" s="96"/>
      <c r="H65" s="96"/>
      <c r="I65" s="96"/>
      <c r="J65" s="96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04"/>
    </row>
    <row r="66" spans="1:30" s="5" customFormat="1" ht="20.25">
      <c r="A66" s="86"/>
      <c r="B66" s="87"/>
      <c r="C66" s="88"/>
      <c r="D66" s="88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3"/>
      <c r="AD66" s="104"/>
    </row>
    <row r="67" spans="1:29" ht="20.25">
      <c r="A67" s="87"/>
      <c r="B67" s="87"/>
      <c r="C67" s="88"/>
      <c r="D67" s="88"/>
      <c r="E67" s="90"/>
      <c r="F67" s="92"/>
      <c r="G67" s="90"/>
      <c r="H67" s="96"/>
      <c r="I67" s="96"/>
      <c r="J67" s="96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</row>
    <row r="68" spans="1:29" ht="12.75">
      <c r="A68" s="3"/>
      <c r="B68" s="96"/>
      <c r="C68" s="95"/>
      <c r="D68" s="95"/>
      <c r="E68" s="96"/>
      <c r="F68" s="96"/>
      <c r="G68" s="96"/>
      <c r="H68" s="96"/>
      <c r="I68" s="96"/>
      <c r="J68" s="96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  <row r="69" spans="1:29" ht="12.75">
      <c r="A69" s="96"/>
      <c r="B69" s="96"/>
      <c r="C69" s="95"/>
      <c r="D69" s="95"/>
      <c r="E69" s="96"/>
      <c r="F69" s="96"/>
      <c r="G69" s="96"/>
      <c r="H69" s="96"/>
      <c r="I69" s="96"/>
      <c r="J69" s="96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1:29" ht="12.75">
      <c r="A70" s="94"/>
      <c r="B70" s="94"/>
      <c r="C70" s="95"/>
      <c r="D70" s="95"/>
      <c r="E70" s="96"/>
      <c r="F70" s="96"/>
      <c r="G70" s="96"/>
      <c r="H70" s="96"/>
      <c r="I70" s="96"/>
      <c r="J70" s="96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1:29" ht="12.75">
      <c r="A71" s="11"/>
      <c r="B71" s="11"/>
      <c r="C71" s="12"/>
      <c r="D71" s="12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1:29" ht="12.75">
      <c r="A72" s="11"/>
      <c r="B72" s="11"/>
      <c r="C72" s="12"/>
      <c r="D72" s="12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1:29" ht="12.75">
      <c r="A73" s="11"/>
      <c r="B73" s="11"/>
      <c r="C73" s="12"/>
      <c r="D73" s="12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1:29" ht="12.75">
      <c r="A74" s="11"/>
      <c r="B74" s="11"/>
      <c r="C74" s="12"/>
      <c r="D74" s="12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1:29" ht="12.75">
      <c r="A75" s="11"/>
      <c r="B75" s="11"/>
      <c r="C75" s="12"/>
      <c r="D75" s="12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1:29" ht="12.75">
      <c r="A76" s="11"/>
      <c r="B76" s="11"/>
      <c r="C76" s="12"/>
      <c r="D76" s="12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1:29" ht="12.75">
      <c r="A77" s="11"/>
      <c r="B77" s="11"/>
      <c r="C77" s="12"/>
      <c r="D77" s="12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  <row r="78" spans="1:29" ht="12.75">
      <c r="A78" s="11"/>
      <c r="B78" s="11"/>
      <c r="C78" s="12"/>
      <c r="D78" s="12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1:29" ht="12.75">
      <c r="A79" s="11"/>
      <c r="B79" s="11"/>
      <c r="C79" s="12"/>
      <c r="D79" s="12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</row>
    <row r="80" spans="1:29" ht="12.75">
      <c r="A80" s="11"/>
      <c r="B80" s="11"/>
      <c r="C80" s="12"/>
      <c r="D80" s="12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</row>
    <row r="81" spans="1:29" ht="12.75">
      <c r="A81" s="11"/>
      <c r="B81" s="11"/>
      <c r="C81" s="12"/>
      <c r="D81" s="12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1:29" ht="12.75">
      <c r="A82" s="11"/>
      <c r="B82" s="11"/>
      <c r="C82" s="12"/>
      <c r="D82" s="1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:29" ht="12.75">
      <c r="A83" s="11"/>
      <c r="B83" s="11"/>
      <c r="C83" s="12"/>
      <c r="D83" s="12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1:29" ht="12.75">
      <c r="A84" s="11"/>
      <c r="B84" s="11"/>
      <c r="C84" s="12"/>
      <c r="D84" s="12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</row>
    <row r="85" spans="1:29" ht="12.75">
      <c r="A85" s="11"/>
      <c r="B85" s="11"/>
      <c r="C85" s="12"/>
      <c r="D85" s="12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</row>
  </sheetData>
  <sheetProtection/>
  <mergeCells count="25">
    <mergeCell ref="A49:A53"/>
    <mergeCell ref="B49:B53"/>
    <mergeCell ref="B10:B11"/>
    <mergeCell ref="A5:AC5"/>
    <mergeCell ref="C10:C11"/>
    <mergeCell ref="A9:AC9"/>
    <mergeCell ref="A10:A11"/>
    <mergeCell ref="D10:D11"/>
    <mergeCell ref="E10:AB10"/>
    <mergeCell ref="AC10:AC11"/>
    <mergeCell ref="A7:AC7"/>
    <mergeCell ref="A8:AC8"/>
    <mergeCell ref="A6:AC6"/>
    <mergeCell ref="A24:A28"/>
    <mergeCell ref="B24:B28"/>
    <mergeCell ref="A29:A33"/>
    <mergeCell ref="B29:B33"/>
    <mergeCell ref="A19:A23"/>
    <mergeCell ref="B19:B23"/>
    <mergeCell ref="A44:A48"/>
    <mergeCell ref="B44:B48"/>
    <mergeCell ref="A34:A38"/>
    <mergeCell ref="B34:B38"/>
    <mergeCell ref="A39:A43"/>
    <mergeCell ref="B39:B43"/>
  </mergeCells>
  <printOptions horizontalCentered="1"/>
  <pageMargins left="0.4330708661417323" right="0.2362204724409449" top="0.35433070866141736" bottom="0.15748031496062992" header="0.31496062992125984" footer="0.31496062992125984"/>
  <pageSetup fitToHeight="10" fitToWidth="1" horizontalDpi="600" verticalDpi="600" orientation="landscape" paperSize="9" scale="5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5"/>
  <sheetViews>
    <sheetView zoomScale="85" zoomScaleNormal="85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20" sqref="A20"/>
      <selection pane="bottomRight" activeCell="AS28" sqref="AS28"/>
    </sheetView>
  </sheetViews>
  <sheetFormatPr defaultColWidth="9.00390625" defaultRowHeight="12.75"/>
  <cols>
    <col min="1" max="1" width="27.625" style="1" customWidth="1"/>
    <col min="2" max="2" width="17.375" style="1" customWidth="1"/>
    <col min="3" max="3" width="10.375" style="2" customWidth="1"/>
    <col min="4" max="4" width="12.25390625" style="2" customWidth="1"/>
    <col min="5" max="52" width="7.25390625" style="1" customWidth="1"/>
    <col min="53" max="53" width="17.625" style="13" customWidth="1"/>
    <col min="54" max="16384" width="9.125" style="1" customWidth="1"/>
  </cols>
  <sheetData>
    <row r="1" spans="1:53" ht="15.75">
      <c r="A1" s="129" t="s">
        <v>36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14" t="s">
        <v>72</v>
      </c>
      <c r="AZ1" s="26"/>
      <c r="BA1" s="26"/>
    </row>
    <row r="2" spans="1:53" ht="18">
      <c r="A2" s="123" t="s">
        <v>166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8"/>
      <c r="AZ2" s="29"/>
      <c r="BA2" s="29"/>
    </row>
    <row r="3" spans="1:53" ht="18">
      <c r="A3" s="121" t="s">
        <v>94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</row>
    <row r="4" spans="1:53" s="4" customFormat="1" ht="18.75">
      <c r="A4" s="122" t="s">
        <v>68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1:53" s="4" customFormat="1" ht="18">
      <c r="A5" s="121" t="s">
        <v>95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</row>
    <row r="6" spans="1:54" ht="19.5" customHeight="1">
      <c r="A6" s="128" t="s">
        <v>2</v>
      </c>
      <c r="B6" s="127" t="s">
        <v>31</v>
      </c>
      <c r="C6" s="127" t="s">
        <v>32</v>
      </c>
      <c r="D6" s="127" t="s">
        <v>33</v>
      </c>
      <c r="E6" s="127" t="s">
        <v>39</v>
      </c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8" t="s">
        <v>3</v>
      </c>
      <c r="BB6" s="3"/>
    </row>
    <row r="7" spans="1:53" ht="19.5" customHeight="1">
      <c r="A7" s="128"/>
      <c r="B7" s="127"/>
      <c r="C7" s="127"/>
      <c r="D7" s="127"/>
      <c r="E7" s="130" t="s">
        <v>47</v>
      </c>
      <c r="F7" s="131"/>
      <c r="G7" s="130" t="s">
        <v>48</v>
      </c>
      <c r="H7" s="131"/>
      <c r="I7" s="130" t="s">
        <v>49</v>
      </c>
      <c r="J7" s="131"/>
      <c r="K7" s="130" t="s">
        <v>50</v>
      </c>
      <c r="L7" s="131"/>
      <c r="M7" s="130" t="s">
        <v>51</v>
      </c>
      <c r="N7" s="131"/>
      <c r="O7" s="130" t="s">
        <v>46</v>
      </c>
      <c r="P7" s="131"/>
      <c r="Q7" s="130" t="s">
        <v>45</v>
      </c>
      <c r="R7" s="131"/>
      <c r="S7" s="130" t="s">
        <v>44</v>
      </c>
      <c r="T7" s="131"/>
      <c r="U7" s="130" t="s">
        <v>43</v>
      </c>
      <c r="V7" s="131"/>
      <c r="W7" s="130" t="s">
        <v>42</v>
      </c>
      <c r="X7" s="131"/>
      <c r="Y7" s="130" t="s">
        <v>52</v>
      </c>
      <c r="Z7" s="131"/>
      <c r="AA7" s="130" t="s">
        <v>53</v>
      </c>
      <c r="AB7" s="131"/>
      <c r="AC7" s="130" t="s">
        <v>54</v>
      </c>
      <c r="AD7" s="131"/>
      <c r="AE7" s="130" t="s">
        <v>55</v>
      </c>
      <c r="AF7" s="131"/>
      <c r="AG7" s="130" t="s">
        <v>56</v>
      </c>
      <c r="AH7" s="131"/>
      <c r="AI7" s="130" t="s">
        <v>57</v>
      </c>
      <c r="AJ7" s="131"/>
      <c r="AK7" s="130" t="s">
        <v>58</v>
      </c>
      <c r="AL7" s="131"/>
      <c r="AM7" s="130" t="s">
        <v>59</v>
      </c>
      <c r="AN7" s="131"/>
      <c r="AO7" s="130" t="s">
        <v>60</v>
      </c>
      <c r="AP7" s="131"/>
      <c r="AQ7" s="130" t="s">
        <v>61</v>
      </c>
      <c r="AR7" s="131"/>
      <c r="AS7" s="130" t="s">
        <v>62</v>
      </c>
      <c r="AT7" s="131"/>
      <c r="AU7" s="130" t="s">
        <v>63</v>
      </c>
      <c r="AV7" s="131"/>
      <c r="AW7" s="130" t="s">
        <v>64</v>
      </c>
      <c r="AX7" s="131"/>
      <c r="AY7" s="130" t="s">
        <v>65</v>
      </c>
      <c r="AZ7" s="131"/>
      <c r="BA7" s="128"/>
    </row>
    <row r="8" spans="1:53" ht="19.5" customHeight="1">
      <c r="A8" s="128"/>
      <c r="B8" s="128"/>
      <c r="C8" s="127"/>
      <c r="D8" s="127"/>
      <c r="E8" s="16" t="s">
        <v>40</v>
      </c>
      <c r="F8" s="16" t="s">
        <v>41</v>
      </c>
      <c r="G8" s="16" t="s">
        <v>40</v>
      </c>
      <c r="H8" s="16" t="s">
        <v>41</v>
      </c>
      <c r="I8" s="16" t="s">
        <v>40</v>
      </c>
      <c r="J8" s="16" t="s">
        <v>41</v>
      </c>
      <c r="K8" s="16" t="s">
        <v>40</v>
      </c>
      <c r="L8" s="16" t="s">
        <v>41</v>
      </c>
      <c r="M8" s="16" t="s">
        <v>40</v>
      </c>
      <c r="N8" s="16" t="s">
        <v>41</v>
      </c>
      <c r="O8" s="16" t="s">
        <v>40</v>
      </c>
      <c r="P8" s="16" t="s">
        <v>41</v>
      </c>
      <c r="Q8" s="16" t="s">
        <v>40</v>
      </c>
      <c r="R8" s="16" t="s">
        <v>41</v>
      </c>
      <c r="S8" s="16" t="s">
        <v>40</v>
      </c>
      <c r="T8" s="16" t="s">
        <v>41</v>
      </c>
      <c r="U8" s="16" t="s">
        <v>40</v>
      </c>
      <c r="V8" s="16" t="s">
        <v>41</v>
      </c>
      <c r="W8" s="16" t="s">
        <v>40</v>
      </c>
      <c r="X8" s="16" t="s">
        <v>41</v>
      </c>
      <c r="Y8" s="16" t="s">
        <v>40</v>
      </c>
      <c r="Z8" s="16" t="s">
        <v>41</v>
      </c>
      <c r="AA8" s="16" t="s">
        <v>40</v>
      </c>
      <c r="AB8" s="16" t="s">
        <v>41</v>
      </c>
      <c r="AC8" s="16" t="s">
        <v>40</v>
      </c>
      <c r="AD8" s="16" t="s">
        <v>41</v>
      </c>
      <c r="AE8" s="16" t="s">
        <v>40</v>
      </c>
      <c r="AF8" s="16" t="s">
        <v>41</v>
      </c>
      <c r="AG8" s="16" t="s">
        <v>40</v>
      </c>
      <c r="AH8" s="16" t="s">
        <v>41</v>
      </c>
      <c r="AI8" s="16" t="s">
        <v>40</v>
      </c>
      <c r="AJ8" s="16" t="s">
        <v>41</v>
      </c>
      <c r="AK8" s="16" t="s">
        <v>40</v>
      </c>
      <c r="AL8" s="16" t="s">
        <v>41</v>
      </c>
      <c r="AM8" s="16" t="s">
        <v>40</v>
      </c>
      <c r="AN8" s="16" t="s">
        <v>41</v>
      </c>
      <c r="AO8" s="16" t="s">
        <v>40</v>
      </c>
      <c r="AP8" s="16" t="s">
        <v>41</v>
      </c>
      <c r="AQ8" s="16" t="s">
        <v>40</v>
      </c>
      <c r="AR8" s="16" t="s">
        <v>41</v>
      </c>
      <c r="AS8" s="16" t="s">
        <v>40</v>
      </c>
      <c r="AT8" s="16" t="s">
        <v>41</v>
      </c>
      <c r="AU8" s="16" t="s">
        <v>40</v>
      </c>
      <c r="AV8" s="16" t="s">
        <v>41</v>
      </c>
      <c r="AW8" s="16" t="s">
        <v>40</v>
      </c>
      <c r="AX8" s="16" t="s">
        <v>41</v>
      </c>
      <c r="AY8" s="16" t="s">
        <v>40</v>
      </c>
      <c r="AZ8" s="16" t="s">
        <v>41</v>
      </c>
      <c r="BA8" s="128"/>
    </row>
    <row r="9" spans="1:55" ht="15" customHeight="1">
      <c r="A9" s="133" t="s">
        <v>83</v>
      </c>
      <c r="B9" s="133" t="s">
        <v>84</v>
      </c>
      <c r="C9" s="7" t="s">
        <v>75</v>
      </c>
      <c r="D9" s="7" t="s">
        <v>38</v>
      </c>
      <c r="E9" s="33">
        <v>38.0556</v>
      </c>
      <c r="F9" s="33">
        <v>0</v>
      </c>
      <c r="G9" s="33">
        <v>43.4676</v>
      </c>
      <c r="H9" s="33">
        <v>0</v>
      </c>
      <c r="I9" s="33">
        <v>28.116</v>
      </c>
      <c r="J9" s="33">
        <v>0</v>
      </c>
      <c r="K9" s="33">
        <v>35.706</v>
      </c>
      <c r="L9" s="33">
        <v>0</v>
      </c>
      <c r="M9" s="33">
        <v>36.115199999999994</v>
      </c>
      <c r="N9" s="33">
        <v>0</v>
      </c>
      <c r="O9" s="33">
        <v>27.5616</v>
      </c>
      <c r="P9" s="33">
        <v>0</v>
      </c>
      <c r="Q9" s="33">
        <v>44.3256</v>
      </c>
      <c r="R9" s="33">
        <v>0</v>
      </c>
      <c r="S9" s="33">
        <v>37.8048</v>
      </c>
      <c r="T9" s="33">
        <v>0</v>
      </c>
      <c r="U9" s="33">
        <v>25.9776</v>
      </c>
      <c r="V9" s="33">
        <v>0</v>
      </c>
      <c r="W9" s="33">
        <v>39.824400000000004</v>
      </c>
      <c r="X9" s="33">
        <v>0</v>
      </c>
      <c r="Y9" s="33">
        <v>21.2652</v>
      </c>
      <c r="Z9" s="33">
        <v>0</v>
      </c>
      <c r="AA9" s="33">
        <v>33.462</v>
      </c>
      <c r="AB9" s="33">
        <v>0</v>
      </c>
      <c r="AC9" s="33">
        <v>31.046400000000002</v>
      </c>
      <c r="AD9" s="33">
        <v>0</v>
      </c>
      <c r="AE9" s="33">
        <v>35.046</v>
      </c>
      <c r="AF9" s="33">
        <v>0</v>
      </c>
      <c r="AG9" s="33">
        <v>33.976800000000004</v>
      </c>
      <c r="AH9" s="33">
        <v>0</v>
      </c>
      <c r="AI9" s="33">
        <v>28.8684</v>
      </c>
      <c r="AJ9" s="33">
        <v>0</v>
      </c>
      <c r="AK9" s="33">
        <v>27.0996</v>
      </c>
      <c r="AL9" s="33">
        <v>0</v>
      </c>
      <c r="AM9" s="33">
        <v>31.046400000000002</v>
      </c>
      <c r="AN9" s="33">
        <v>0</v>
      </c>
      <c r="AO9" s="33">
        <v>42.5304</v>
      </c>
      <c r="AP9" s="33">
        <v>0</v>
      </c>
      <c r="AQ9" s="33">
        <v>24.9612</v>
      </c>
      <c r="AR9" s="33">
        <v>0</v>
      </c>
      <c r="AS9" s="33">
        <v>29.766</v>
      </c>
      <c r="AT9" s="33">
        <v>0</v>
      </c>
      <c r="AU9" s="33">
        <v>32.498400000000004</v>
      </c>
      <c r="AV9" s="33">
        <v>0</v>
      </c>
      <c r="AW9" s="33">
        <v>26.6508</v>
      </c>
      <c r="AX9" s="33">
        <v>0</v>
      </c>
      <c r="AY9" s="33">
        <v>24.0108</v>
      </c>
      <c r="AZ9" s="33">
        <v>0</v>
      </c>
      <c r="BA9" s="19"/>
      <c r="BB9" s="36">
        <f aca="true" t="shared" si="0" ref="BB9:BB14">E9-F9+G9-H9+I9-J9+K9-L9+M9-N9+O9-P9+Q9-R9+S9-T9+U9-V9+W9-X9+Y9-Z9+AA9-AB9+AC9-AD9+AE9-AF9+AG9-AH9+AI9-AJ9+AK9-AL9+AM9-AN9+AO9-AP9+AQ9-AR9+AS9-AT9+AU9-AV9+AW9-AX9+AY9-AZ9</f>
        <v>779.1827999999999</v>
      </c>
      <c r="BC9" s="34"/>
    </row>
    <row r="10" spans="1:55" ht="15" customHeight="1">
      <c r="A10" s="133"/>
      <c r="B10" s="133"/>
      <c r="C10" s="7" t="s">
        <v>76</v>
      </c>
      <c r="D10" s="7" t="s">
        <v>71</v>
      </c>
      <c r="E10" s="33">
        <v>6.732</v>
      </c>
      <c r="F10" s="33">
        <v>1.0692000000000002</v>
      </c>
      <c r="G10" s="33">
        <v>7.0488</v>
      </c>
      <c r="H10" s="33">
        <v>0.9372</v>
      </c>
      <c r="I10" s="33">
        <v>4.910399999999999</v>
      </c>
      <c r="J10" s="33">
        <v>1.0428</v>
      </c>
      <c r="K10" s="33">
        <v>6.5208</v>
      </c>
      <c r="L10" s="33">
        <v>1.0032</v>
      </c>
      <c r="M10" s="33">
        <v>6.1248000000000005</v>
      </c>
      <c r="N10" s="33">
        <v>0.8052</v>
      </c>
      <c r="O10" s="33">
        <v>5.0688</v>
      </c>
      <c r="P10" s="33">
        <v>0.66</v>
      </c>
      <c r="Q10" s="33">
        <v>8.263200000000001</v>
      </c>
      <c r="R10" s="33">
        <v>1.3332</v>
      </c>
      <c r="S10" s="33">
        <v>6.072</v>
      </c>
      <c r="T10" s="33">
        <v>0.594</v>
      </c>
      <c r="U10" s="33">
        <v>5.1216</v>
      </c>
      <c r="V10" s="33">
        <v>1.056</v>
      </c>
      <c r="W10" s="33">
        <v>7.8936</v>
      </c>
      <c r="X10" s="33">
        <v>1.3596</v>
      </c>
      <c r="Y10" s="33">
        <v>3.5772</v>
      </c>
      <c r="Z10" s="33">
        <v>0.066</v>
      </c>
      <c r="AA10" s="33">
        <v>6.798</v>
      </c>
      <c r="AB10" s="33">
        <v>1.1616</v>
      </c>
      <c r="AC10" s="33">
        <v>5.214</v>
      </c>
      <c r="AD10" s="33">
        <v>0.6732</v>
      </c>
      <c r="AE10" s="33">
        <v>17.793599999999998</v>
      </c>
      <c r="AF10" s="33">
        <v>0.6996</v>
      </c>
      <c r="AG10" s="33">
        <v>14.282399999999999</v>
      </c>
      <c r="AH10" s="33">
        <v>0.5412</v>
      </c>
      <c r="AI10" s="33">
        <v>5.240399999999999</v>
      </c>
      <c r="AJ10" s="33">
        <v>0.6072000000000001</v>
      </c>
      <c r="AK10" s="33">
        <v>10.296</v>
      </c>
      <c r="AL10" s="33">
        <v>0.594</v>
      </c>
      <c r="AM10" s="33">
        <v>5.755199999999999</v>
      </c>
      <c r="AN10" s="33">
        <v>0.9107999999999999</v>
      </c>
      <c r="AO10" s="33">
        <v>7.59</v>
      </c>
      <c r="AP10" s="33">
        <v>1.1088</v>
      </c>
      <c r="AQ10" s="33">
        <v>4.6596</v>
      </c>
      <c r="AR10" s="33">
        <v>0.7128</v>
      </c>
      <c r="AS10" s="33">
        <v>34.254</v>
      </c>
      <c r="AT10" s="33">
        <v>0.066</v>
      </c>
      <c r="AU10" s="33">
        <v>34.7028</v>
      </c>
      <c r="AV10" s="33">
        <v>0.066</v>
      </c>
      <c r="AW10" s="33">
        <v>28.8156</v>
      </c>
      <c r="AX10" s="33">
        <v>0.1188</v>
      </c>
      <c r="AY10" s="33">
        <v>4.276800000000001</v>
      </c>
      <c r="AZ10" s="33">
        <v>0.6336</v>
      </c>
      <c r="BA10" s="19"/>
      <c r="BB10" s="36">
        <f t="shared" si="0"/>
        <v>229.19160000000002</v>
      </c>
      <c r="BC10" s="34"/>
    </row>
    <row r="11" spans="1:55" ht="15" customHeight="1">
      <c r="A11" s="132" t="s">
        <v>79</v>
      </c>
      <c r="B11" s="133" t="s">
        <v>80</v>
      </c>
      <c r="C11" s="7" t="s">
        <v>75</v>
      </c>
      <c r="D11" s="7" t="s">
        <v>38</v>
      </c>
      <c r="E11" s="33">
        <v>6.6768</v>
      </c>
      <c r="F11" s="33">
        <v>0</v>
      </c>
      <c r="G11" s="33">
        <v>6.624</v>
      </c>
      <c r="H11" s="33">
        <v>0</v>
      </c>
      <c r="I11" s="33">
        <v>6.8831999999999995</v>
      </c>
      <c r="J11" s="33">
        <v>0</v>
      </c>
      <c r="K11" s="33">
        <v>6.6768</v>
      </c>
      <c r="L11" s="33">
        <v>0</v>
      </c>
      <c r="M11" s="33">
        <v>6.48</v>
      </c>
      <c r="N11" s="33">
        <v>0</v>
      </c>
      <c r="O11" s="33">
        <v>6.192</v>
      </c>
      <c r="P11" s="33">
        <v>0</v>
      </c>
      <c r="Q11" s="33">
        <v>6.5568</v>
      </c>
      <c r="R11" s="33">
        <v>0</v>
      </c>
      <c r="S11" s="33">
        <v>5.6736</v>
      </c>
      <c r="T11" s="33">
        <v>0</v>
      </c>
      <c r="U11" s="33">
        <v>6.1632</v>
      </c>
      <c r="V11" s="33">
        <v>0</v>
      </c>
      <c r="W11" s="33">
        <v>6.5664</v>
      </c>
      <c r="X11" s="33">
        <v>0</v>
      </c>
      <c r="Y11" s="33">
        <v>6.5088</v>
      </c>
      <c r="Z11" s="33">
        <v>0</v>
      </c>
      <c r="AA11" s="33">
        <v>6.4464</v>
      </c>
      <c r="AB11" s="33">
        <v>0</v>
      </c>
      <c r="AC11" s="33">
        <v>6.36</v>
      </c>
      <c r="AD11" s="33">
        <v>0</v>
      </c>
      <c r="AE11" s="33">
        <v>6.576</v>
      </c>
      <c r="AF11" s="33">
        <v>0</v>
      </c>
      <c r="AG11" s="33">
        <v>6.1968000000000005</v>
      </c>
      <c r="AH11" s="33">
        <v>0</v>
      </c>
      <c r="AI11" s="33">
        <v>6.6288</v>
      </c>
      <c r="AJ11" s="33">
        <v>0</v>
      </c>
      <c r="AK11" s="33">
        <v>8.0016</v>
      </c>
      <c r="AL11" s="33">
        <v>0</v>
      </c>
      <c r="AM11" s="33">
        <v>7.9728</v>
      </c>
      <c r="AN11" s="33">
        <v>0</v>
      </c>
      <c r="AO11" s="33">
        <v>6.5232</v>
      </c>
      <c r="AP11" s="33">
        <v>0</v>
      </c>
      <c r="AQ11" s="33">
        <v>9</v>
      </c>
      <c r="AR11" s="33">
        <v>0</v>
      </c>
      <c r="AS11" s="33">
        <v>7.4928</v>
      </c>
      <c r="AT11" s="33">
        <v>0</v>
      </c>
      <c r="AU11" s="33">
        <v>8.76</v>
      </c>
      <c r="AV11" s="33">
        <v>0</v>
      </c>
      <c r="AW11" s="33">
        <v>8.784</v>
      </c>
      <c r="AX11" s="33">
        <v>0</v>
      </c>
      <c r="AY11" s="33">
        <v>6.048</v>
      </c>
      <c r="AZ11" s="33">
        <v>0</v>
      </c>
      <c r="BA11" s="19"/>
      <c r="BB11" s="36">
        <f t="shared" si="0"/>
        <v>165.79199999999997</v>
      </c>
      <c r="BC11" s="34"/>
    </row>
    <row r="12" spans="1:55" ht="15" customHeight="1">
      <c r="A12" s="133"/>
      <c r="B12" s="133"/>
      <c r="C12" s="7" t="s">
        <v>76</v>
      </c>
      <c r="D12" s="7" t="s">
        <v>71</v>
      </c>
      <c r="E12" s="33">
        <v>6.5328</v>
      </c>
      <c r="F12" s="33">
        <v>0</v>
      </c>
      <c r="G12" s="33">
        <v>6.6288</v>
      </c>
      <c r="H12" s="33">
        <v>0</v>
      </c>
      <c r="I12" s="33">
        <v>6.6288</v>
      </c>
      <c r="J12" s="33">
        <v>0</v>
      </c>
      <c r="K12" s="33">
        <v>6.48</v>
      </c>
      <c r="L12" s="33">
        <v>0</v>
      </c>
      <c r="M12" s="33">
        <v>6.3312</v>
      </c>
      <c r="N12" s="33">
        <v>0</v>
      </c>
      <c r="O12" s="33">
        <v>6.244800000000001</v>
      </c>
      <c r="P12" s="33">
        <v>0</v>
      </c>
      <c r="Q12" s="33">
        <v>6.3216</v>
      </c>
      <c r="R12" s="33">
        <v>0</v>
      </c>
      <c r="S12" s="33">
        <v>6.2496</v>
      </c>
      <c r="T12" s="33">
        <v>0</v>
      </c>
      <c r="U12" s="33">
        <v>6.7824</v>
      </c>
      <c r="V12" s="33">
        <v>0</v>
      </c>
      <c r="W12" s="33">
        <v>6.7056000000000004</v>
      </c>
      <c r="X12" s="33">
        <v>0</v>
      </c>
      <c r="Y12" s="33">
        <v>6.6768</v>
      </c>
      <c r="Z12" s="33">
        <v>0</v>
      </c>
      <c r="AA12" s="33">
        <v>7.1376</v>
      </c>
      <c r="AB12" s="33">
        <v>0</v>
      </c>
      <c r="AC12" s="33">
        <v>7.046399999999999</v>
      </c>
      <c r="AD12" s="33">
        <v>0</v>
      </c>
      <c r="AE12" s="33">
        <v>7.1808000000000005</v>
      </c>
      <c r="AF12" s="33">
        <v>0</v>
      </c>
      <c r="AG12" s="33">
        <v>6.6</v>
      </c>
      <c r="AH12" s="33">
        <v>0</v>
      </c>
      <c r="AI12" s="33">
        <v>6.4512</v>
      </c>
      <c r="AJ12" s="33">
        <v>0</v>
      </c>
      <c r="AK12" s="33">
        <v>7.0032</v>
      </c>
      <c r="AL12" s="33">
        <v>0</v>
      </c>
      <c r="AM12" s="33">
        <v>7.248</v>
      </c>
      <c r="AN12" s="33">
        <v>0</v>
      </c>
      <c r="AO12" s="33">
        <v>6.2016</v>
      </c>
      <c r="AP12" s="33">
        <v>0</v>
      </c>
      <c r="AQ12" s="33">
        <v>6.1872</v>
      </c>
      <c r="AR12" s="33">
        <v>0</v>
      </c>
      <c r="AS12" s="33">
        <v>6.1152</v>
      </c>
      <c r="AT12" s="33">
        <v>0</v>
      </c>
      <c r="AU12" s="33">
        <v>6.5232</v>
      </c>
      <c r="AV12" s="33">
        <v>0</v>
      </c>
      <c r="AW12" s="33">
        <v>6.192</v>
      </c>
      <c r="AX12" s="33">
        <v>0</v>
      </c>
      <c r="AY12" s="33">
        <v>5.424</v>
      </c>
      <c r="AZ12" s="33">
        <v>0</v>
      </c>
      <c r="BA12" s="19"/>
      <c r="BB12" s="36">
        <f t="shared" si="0"/>
        <v>156.8928</v>
      </c>
      <c r="BC12" s="34"/>
    </row>
    <row r="13" spans="1:55" ht="15" customHeight="1">
      <c r="A13" s="132" t="s">
        <v>77</v>
      </c>
      <c r="B13" s="133" t="s">
        <v>78</v>
      </c>
      <c r="C13" s="7" t="s">
        <v>75</v>
      </c>
      <c r="D13" s="7" t="s">
        <v>38</v>
      </c>
      <c r="E13" s="33">
        <v>0.4644</v>
      </c>
      <c r="F13" s="33">
        <v>0.0072</v>
      </c>
      <c r="G13" s="33">
        <v>0.3492</v>
      </c>
      <c r="H13" s="33">
        <v>0</v>
      </c>
      <c r="I13" s="33">
        <v>0.2052</v>
      </c>
      <c r="J13" s="33">
        <v>0.018</v>
      </c>
      <c r="K13" s="33">
        <v>0.22319999999999998</v>
      </c>
      <c r="L13" s="33">
        <v>0.036</v>
      </c>
      <c r="M13" s="33">
        <v>0.234</v>
      </c>
      <c r="N13" s="33">
        <v>0.018</v>
      </c>
      <c r="O13" s="33">
        <v>0.2412</v>
      </c>
      <c r="P13" s="33">
        <v>0.0216</v>
      </c>
      <c r="Q13" s="33">
        <v>0.19080000000000003</v>
      </c>
      <c r="R13" s="33">
        <v>0.0432</v>
      </c>
      <c r="S13" s="33">
        <v>0.9504</v>
      </c>
      <c r="T13" s="33">
        <v>0.0036</v>
      </c>
      <c r="U13" s="33">
        <v>0.702</v>
      </c>
      <c r="V13" s="33">
        <v>0.0036</v>
      </c>
      <c r="W13" s="33">
        <v>0.6732</v>
      </c>
      <c r="X13" s="33">
        <v>0.018</v>
      </c>
      <c r="Y13" s="33">
        <v>0.6876</v>
      </c>
      <c r="Z13" s="33">
        <v>0.018</v>
      </c>
      <c r="AA13" s="33">
        <v>0.8244</v>
      </c>
      <c r="AB13" s="33">
        <v>0.0072</v>
      </c>
      <c r="AC13" s="33">
        <v>0.6768</v>
      </c>
      <c r="AD13" s="33">
        <v>0.0036</v>
      </c>
      <c r="AE13" s="33">
        <v>1.3572</v>
      </c>
      <c r="AF13" s="33">
        <v>0</v>
      </c>
      <c r="AG13" s="33">
        <v>1.152</v>
      </c>
      <c r="AH13" s="33">
        <v>0</v>
      </c>
      <c r="AI13" s="33">
        <v>1.6524</v>
      </c>
      <c r="AJ13" s="33">
        <v>0.0036</v>
      </c>
      <c r="AK13" s="33">
        <v>1.7064000000000001</v>
      </c>
      <c r="AL13" s="33">
        <v>0</v>
      </c>
      <c r="AM13" s="33">
        <v>2.124</v>
      </c>
      <c r="AN13" s="33">
        <v>0</v>
      </c>
      <c r="AO13" s="33">
        <v>2.6244</v>
      </c>
      <c r="AP13" s="33">
        <v>0</v>
      </c>
      <c r="AQ13" s="33">
        <v>4.2444</v>
      </c>
      <c r="AR13" s="33">
        <v>0</v>
      </c>
      <c r="AS13" s="33">
        <v>4.982399999999999</v>
      </c>
      <c r="AT13" s="33">
        <v>0</v>
      </c>
      <c r="AU13" s="33">
        <v>2.4876</v>
      </c>
      <c r="AV13" s="33">
        <v>0</v>
      </c>
      <c r="AW13" s="33">
        <v>2.0951999999999997</v>
      </c>
      <c r="AX13" s="33">
        <v>0.0324</v>
      </c>
      <c r="AY13" s="33">
        <v>0.6912</v>
      </c>
      <c r="AZ13" s="33">
        <v>0</v>
      </c>
      <c r="BA13" s="19"/>
      <c r="BB13" s="36">
        <f t="shared" si="0"/>
        <v>31.305599999999995</v>
      </c>
      <c r="BC13" s="34"/>
    </row>
    <row r="14" spans="1:55" ht="15" customHeight="1">
      <c r="A14" s="133"/>
      <c r="B14" s="133"/>
      <c r="C14" s="7" t="s">
        <v>76</v>
      </c>
      <c r="D14" s="7" t="s">
        <v>71</v>
      </c>
      <c r="E14" s="33">
        <v>0.234</v>
      </c>
      <c r="F14" s="33">
        <v>0.0396</v>
      </c>
      <c r="G14" s="33">
        <v>0.3348</v>
      </c>
      <c r="H14" s="33">
        <v>0.0144</v>
      </c>
      <c r="I14" s="33">
        <v>0.0324</v>
      </c>
      <c r="J14" s="33">
        <v>0.252</v>
      </c>
      <c r="K14" s="33">
        <v>0.2412</v>
      </c>
      <c r="L14" s="33">
        <v>0.0108</v>
      </c>
      <c r="M14" s="33">
        <v>0.0792</v>
      </c>
      <c r="N14" s="33">
        <v>0.1044</v>
      </c>
      <c r="O14" s="33">
        <v>0.1584</v>
      </c>
      <c r="P14" s="33">
        <v>0.0576</v>
      </c>
      <c r="Q14" s="33">
        <v>0.061200000000000004</v>
      </c>
      <c r="R14" s="33">
        <v>0.0828</v>
      </c>
      <c r="S14" s="33">
        <v>0.2268</v>
      </c>
      <c r="T14" s="33">
        <v>0.252</v>
      </c>
      <c r="U14" s="33">
        <v>0.38880000000000003</v>
      </c>
      <c r="V14" s="33">
        <v>0.0396</v>
      </c>
      <c r="W14" s="33">
        <v>0.3024</v>
      </c>
      <c r="X14" s="33">
        <v>0.0612</v>
      </c>
      <c r="Y14" s="33">
        <v>0.2196</v>
      </c>
      <c r="Z14" s="33">
        <v>0.1692</v>
      </c>
      <c r="AA14" s="33">
        <v>0.2268</v>
      </c>
      <c r="AB14" s="33">
        <v>0.1692</v>
      </c>
      <c r="AC14" s="33">
        <v>0.0144</v>
      </c>
      <c r="AD14" s="33">
        <v>0.9036</v>
      </c>
      <c r="AE14" s="33">
        <v>0.036</v>
      </c>
      <c r="AF14" s="33">
        <v>0.5616</v>
      </c>
      <c r="AG14" s="33">
        <v>0.0108</v>
      </c>
      <c r="AH14" s="33">
        <v>0.864</v>
      </c>
      <c r="AI14" s="33">
        <v>0.0864</v>
      </c>
      <c r="AJ14" s="33">
        <v>0.4932</v>
      </c>
      <c r="AK14" s="33">
        <v>0.12240000000000001</v>
      </c>
      <c r="AL14" s="33">
        <v>0.3888</v>
      </c>
      <c r="AM14" s="33">
        <v>0.1512</v>
      </c>
      <c r="AN14" s="33">
        <v>0.2952</v>
      </c>
      <c r="AO14" s="33">
        <v>0</v>
      </c>
      <c r="AP14" s="33">
        <v>1.134</v>
      </c>
      <c r="AQ14" s="33">
        <v>0.036</v>
      </c>
      <c r="AR14" s="33">
        <v>1.152</v>
      </c>
      <c r="AS14" s="33">
        <v>0.1764</v>
      </c>
      <c r="AT14" s="33">
        <v>0.2556</v>
      </c>
      <c r="AU14" s="33">
        <v>0.0288</v>
      </c>
      <c r="AV14" s="33">
        <v>0.4356</v>
      </c>
      <c r="AW14" s="33">
        <v>0.2088</v>
      </c>
      <c r="AX14" s="33">
        <v>0.1548</v>
      </c>
      <c r="AY14" s="33">
        <v>0.44639999999999996</v>
      </c>
      <c r="AZ14" s="33">
        <v>0.0144</v>
      </c>
      <c r="BA14" s="19"/>
      <c r="BB14" s="36">
        <f t="shared" si="0"/>
        <v>-4.0824</v>
      </c>
      <c r="BC14" s="34"/>
    </row>
    <row r="15" spans="1:55" ht="15" customHeight="1">
      <c r="A15" s="132" t="s">
        <v>79</v>
      </c>
      <c r="B15" s="133" t="s">
        <v>81</v>
      </c>
      <c r="C15" s="7" t="s">
        <v>75</v>
      </c>
      <c r="D15" s="7" t="s">
        <v>38</v>
      </c>
      <c r="E15" s="33">
        <v>1.9584000000000001</v>
      </c>
      <c r="F15" s="33">
        <v>0.1056</v>
      </c>
      <c r="G15" s="33">
        <v>1.9775999999999998</v>
      </c>
      <c r="H15" s="33">
        <v>0.1248</v>
      </c>
      <c r="I15" s="33">
        <v>2.2512</v>
      </c>
      <c r="J15" s="33">
        <v>0.2544</v>
      </c>
      <c r="K15" s="33">
        <v>1.8192000000000002</v>
      </c>
      <c r="L15" s="33">
        <v>0.1296</v>
      </c>
      <c r="M15" s="33">
        <v>1.7664000000000002</v>
      </c>
      <c r="N15" s="33">
        <v>0.1104</v>
      </c>
      <c r="O15" s="33">
        <v>1.5984</v>
      </c>
      <c r="P15" s="33">
        <v>0.1344</v>
      </c>
      <c r="Q15" s="33">
        <v>1.6704</v>
      </c>
      <c r="R15" s="33">
        <v>0.1296</v>
      </c>
      <c r="S15" s="33">
        <v>1.2144000000000001</v>
      </c>
      <c r="T15" s="33">
        <v>0.0864</v>
      </c>
      <c r="U15" s="33">
        <v>2.1311999999999998</v>
      </c>
      <c r="V15" s="33">
        <v>0.1152</v>
      </c>
      <c r="W15" s="33">
        <v>1.896</v>
      </c>
      <c r="X15" s="33">
        <v>0.1056</v>
      </c>
      <c r="Y15" s="33">
        <v>2.0304</v>
      </c>
      <c r="Z15" s="33">
        <v>0.1104</v>
      </c>
      <c r="AA15" s="33">
        <v>1.8192000000000002</v>
      </c>
      <c r="AB15" s="33">
        <v>0.072</v>
      </c>
      <c r="AC15" s="33">
        <v>2.4048000000000003</v>
      </c>
      <c r="AD15" s="33">
        <v>0.1104</v>
      </c>
      <c r="AE15" s="33">
        <v>2.2512</v>
      </c>
      <c r="AF15" s="33">
        <v>0.0912</v>
      </c>
      <c r="AG15" s="33">
        <v>2.3088</v>
      </c>
      <c r="AH15" s="33">
        <v>0.144</v>
      </c>
      <c r="AI15" s="33">
        <v>1.656</v>
      </c>
      <c r="AJ15" s="33">
        <v>0.072</v>
      </c>
      <c r="AK15" s="33">
        <v>2.5056</v>
      </c>
      <c r="AL15" s="33">
        <v>0.0912</v>
      </c>
      <c r="AM15" s="33">
        <v>2.2464</v>
      </c>
      <c r="AN15" s="33">
        <v>0.072</v>
      </c>
      <c r="AO15" s="33">
        <v>2.7696</v>
      </c>
      <c r="AP15" s="33">
        <v>0.0864</v>
      </c>
      <c r="AQ15" s="33">
        <v>3.3024</v>
      </c>
      <c r="AR15" s="33">
        <v>0.0624</v>
      </c>
      <c r="AS15" s="33">
        <v>2.136</v>
      </c>
      <c r="AT15" s="33">
        <v>0.1008</v>
      </c>
      <c r="AU15" s="33">
        <v>1.8384</v>
      </c>
      <c r="AV15" s="33">
        <v>0.144</v>
      </c>
      <c r="AW15" s="33">
        <v>1.6128</v>
      </c>
      <c r="AX15" s="33">
        <v>0.1104</v>
      </c>
      <c r="AY15" s="33">
        <v>2.1071999999999997</v>
      </c>
      <c r="AZ15" s="33">
        <v>0.1104</v>
      </c>
      <c r="BA15" s="19"/>
      <c r="BB15" s="36">
        <f aca="true" t="shared" si="1" ref="BB15:BB22">E15-F15+G15-H15+I15-J15+K15-L15+M15-N15+O15-P15+Q15-R15+S15-T15+U15-V15+W15-X15+Y15-Z15+AA15-AB15+AC15-AD15+AE15-AF15+AG15-AH15+AI15-AJ15+AK15-AL15+AM15-AN15+AO15-AP15+AQ15-AR15+AS15-AT15+AU15-AV15+AW15-AX15+AY15-AZ15</f>
        <v>46.59840000000001</v>
      </c>
      <c r="BC15" s="34"/>
    </row>
    <row r="16" spans="1:55" ht="15" customHeight="1">
      <c r="A16" s="133"/>
      <c r="B16" s="133"/>
      <c r="C16" s="7" t="s">
        <v>76</v>
      </c>
      <c r="D16" s="7" t="s">
        <v>71</v>
      </c>
      <c r="E16" s="33">
        <v>0</v>
      </c>
      <c r="F16" s="33">
        <v>1.9824</v>
      </c>
      <c r="G16" s="33">
        <v>0</v>
      </c>
      <c r="H16" s="33">
        <v>1.8912</v>
      </c>
      <c r="I16" s="33">
        <v>0</v>
      </c>
      <c r="J16" s="33">
        <v>2.0688</v>
      </c>
      <c r="K16" s="33">
        <v>0</v>
      </c>
      <c r="L16" s="33">
        <v>2.1216</v>
      </c>
      <c r="M16" s="33">
        <v>0</v>
      </c>
      <c r="N16" s="33">
        <v>2.1072</v>
      </c>
      <c r="O16" s="33">
        <v>0</v>
      </c>
      <c r="P16" s="33">
        <v>2.136</v>
      </c>
      <c r="Q16" s="33">
        <v>0</v>
      </c>
      <c r="R16" s="33">
        <v>2.0736</v>
      </c>
      <c r="S16" s="33">
        <v>0</v>
      </c>
      <c r="T16" s="33">
        <v>1.9008</v>
      </c>
      <c r="U16" s="33">
        <v>0</v>
      </c>
      <c r="V16" s="33">
        <v>1.6464</v>
      </c>
      <c r="W16" s="33">
        <v>0</v>
      </c>
      <c r="X16" s="33">
        <v>1.4496</v>
      </c>
      <c r="Y16" s="33">
        <v>0</v>
      </c>
      <c r="Z16" s="33">
        <v>1.56</v>
      </c>
      <c r="AA16" s="33">
        <v>0</v>
      </c>
      <c r="AB16" s="33">
        <v>1.44</v>
      </c>
      <c r="AC16" s="33">
        <v>0</v>
      </c>
      <c r="AD16" s="33">
        <v>1.6512</v>
      </c>
      <c r="AE16" s="33">
        <v>0</v>
      </c>
      <c r="AF16" s="33">
        <v>1.68</v>
      </c>
      <c r="AG16" s="33">
        <v>0</v>
      </c>
      <c r="AH16" s="33">
        <v>1.8528</v>
      </c>
      <c r="AI16" s="33">
        <v>0</v>
      </c>
      <c r="AJ16" s="33">
        <v>2.0496</v>
      </c>
      <c r="AK16" s="33">
        <v>0</v>
      </c>
      <c r="AL16" s="33">
        <v>1.4544</v>
      </c>
      <c r="AM16" s="33">
        <v>0</v>
      </c>
      <c r="AN16" s="33">
        <v>1.3488</v>
      </c>
      <c r="AO16" s="33">
        <v>0.0048</v>
      </c>
      <c r="AP16" s="33">
        <v>1.4736</v>
      </c>
      <c r="AQ16" s="33">
        <v>0.024</v>
      </c>
      <c r="AR16" s="33">
        <v>1.4688</v>
      </c>
      <c r="AS16" s="33">
        <v>0.0144</v>
      </c>
      <c r="AT16" s="33">
        <v>1.6224</v>
      </c>
      <c r="AU16" s="33">
        <v>0.0144</v>
      </c>
      <c r="AV16" s="33">
        <v>2.0448</v>
      </c>
      <c r="AW16" s="33">
        <v>0</v>
      </c>
      <c r="AX16" s="33">
        <v>2.2512</v>
      </c>
      <c r="AY16" s="33">
        <v>0.0144</v>
      </c>
      <c r="AZ16" s="33">
        <v>1.7808</v>
      </c>
      <c r="BA16" s="19"/>
      <c r="BB16" s="36">
        <f t="shared" si="1"/>
        <v>-42.98399999999998</v>
      </c>
      <c r="BC16" s="34"/>
    </row>
    <row r="17" spans="1:55" ht="15" customHeight="1">
      <c r="A17" s="132" t="s">
        <v>79</v>
      </c>
      <c r="B17" s="133" t="s">
        <v>82</v>
      </c>
      <c r="C17" s="7" t="s">
        <v>75</v>
      </c>
      <c r="D17" s="7" t="s">
        <v>38</v>
      </c>
      <c r="E17" s="33">
        <v>4.8748000000000005</v>
      </c>
      <c r="F17" s="33">
        <v>0</v>
      </c>
      <c r="G17" s="33">
        <v>3.668</v>
      </c>
      <c r="H17" s="33">
        <v>0.0028</v>
      </c>
      <c r="I17" s="33">
        <v>1.4364000000000001</v>
      </c>
      <c r="J17" s="33">
        <v>0</v>
      </c>
      <c r="K17" s="33">
        <v>2.1616</v>
      </c>
      <c r="L17" s="33">
        <v>0</v>
      </c>
      <c r="M17" s="33">
        <v>3.3011999999999997</v>
      </c>
      <c r="N17" s="33">
        <v>0</v>
      </c>
      <c r="O17" s="33">
        <v>1.778</v>
      </c>
      <c r="P17" s="33">
        <v>0</v>
      </c>
      <c r="Q17" s="33">
        <v>3.8164000000000002</v>
      </c>
      <c r="R17" s="33">
        <v>0</v>
      </c>
      <c r="S17" s="33">
        <v>0.5908</v>
      </c>
      <c r="T17" s="33">
        <v>0.0028</v>
      </c>
      <c r="U17" s="33">
        <v>5.804399999999999</v>
      </c>
      <c r="V17" s="33">
        <v>0</v>
      </c>
      <c r="W17" s="33">
        <v>2.0132</v>
      </c>
      <c r="X17" s="33">
        <v>0</v>
      </c>
      <c r="Y17" s="33">
        <v>3.9116</v>
      </c>
      <c r="Z17" s="33">
        <v>0.0028</v>
      </c>
      <c r="AA17" s="33">
        <v>1.638</v>
      </c>
      <c r="AB17" s="33">
        <v>0</v>
      </c>
      <c r="AC17" s="33">
        <v>2.7916</v>
      </c>
      <c r="AD17" s="33">
        <v>0</v>
      </c>
      <c r="AE17" s="33">
        <v>2.3324000000000003</v>
      </c>
      <c r="AF17" s="33">
        <v>0</v>
      </c>
      <c r="AG17" s="33">
        <v>3.9144</v>
      </c>
      <c r="AH17" s="33">
        <v>0.0028</v>
      </c>
      <c r="AI17" s="33">
        <v>4.9252</v>
      </c>
      <c r="AJ17" s="33">
        <v>0</v>
      </c>
      <c r="AK17" s="33">
        <v>2.1195999999999997</v>
      </c>
      <c r="AL17" s="33">
        <v>0</v>
      </c>
      <c r="AM17" s="33">
        <v>3.4272</v>
      </c>
      <c r="AN17" s="33">
        <v>0</v>
      </c>
      <c r="AO17" s="33">
        <v>1.6912</v>
      </c>
      <c r="AP17" s="33">
        <v>0</v>
      </c>
      <c r="AQ17" s="33">
        <v>1.582</v>
      </c>
      <c r="AR17" s="33">
        <v>0.0028</v>
      </c>
      <c r="AS17" s="33">
        <v>0.8847999999999999</v>
      </c>
      <c r="AT17" s="33">
        <v>0</v>
      </c>
      <c r="AU17" s="33">
        <v>4.639600000000001</v>
      </c>
      <c r="AV17" s="33">
        <v>0</v>
      </c>
      <c r="AW17" s="33">
        <v>4.331600000000001</v>
      </c>
      <c r="AX17" s="33">
        <v>0.0028</v>
      </c>
      <c r="AY17" s="33">
        <v>1.9068</v>
      </c>
      <c r="AZ17" s="33">
        <v>0</v>
      </c>
      <c r="BA17" s="19"/>
      <c r="BB17" s="36">
        <f t="shared" si="1"/>
        <v>69.52400000000002</v>
      </c>
      <c r="BC17" s="34"/>
    </row>
    <row r="18" spans="1:55" ht="15" customHeight="1">
      <c r="A18" s="133"/>
      <c r="B18" s="133"/>
      <c r="C18" s="7" t="s">
        <v>76</v>
      </c>
      <c r="D18" s="7" t="s">
        <v>71</v>
      </c>
      <c r="E18" s="33">
        <v>3.2144</v>
      </c>
      <c r="F18" s="33">
        <v>0.0336</v>
      </c>
      <c r="G18" s="33">
        <v>2.4976</v>
      </c>
      <c r="H18" s="33">
        <v>0.0392</v>
      </c>
      <c r="I18" s="33">
        <v>0.9296</v>
      </c>
      <c r="J18" s="33">
        <v>0.0644</v>
      </c>
      <c r="K18" s="33">
        <v>1.4504000000000001</v>
      </c>
      <c r="L18" s="33">
        <v>0.0728</v>
      </c>
      <c r="M18" s="33">
        <v>2.1532</v>
      </c>
      <c r="N18" s="33">
        <v>0.0616</v>
      </c>
      <c r="O18" s="33">
        <v>1.0808</v>
      </c>
      <c r="P18" s="33">
        <v>0.0868</v>
      </c>
      <c r="Q18" s="33">
        <v>2.4696</v>
      </c>
      <c r="R18" s="33">
        <v>0.0504</v>
      </c>
      <c r="S18" s="33">
        <v>0.36119999999999997</v>
      </c>
      <c r="T18" s="33">
        <v>0.084</v>
      </c>
      <c r="U18" s="33">
        <v>3.6484</v>
      </c>
      <c r="V18" s="33">
        <v>0.0224</v>
      </c>
      <c r="W18" s="33">
        <v>1.3412</v>
      </c>
      <c r="X18" s="33">
        <v>0.0588</v>
      </c>
      <c r="Y18" s="33">
        <v>2.3968000000000003</v>
      </c>
      <c r="Z18" s="33">
        <v>0.042</v>
      </c>
      <c r="AA18" s="33">
        <v>1.0332000000000001</v>
      </c>
      <c r="AB18" s="33">
        <v>0.0672</v>
      </c>
      <c r="AC18" s="33">
        <v>1.9684000000000001</v>
      </c>
      <c r="AD18" s="33">
        <v>0.0504</v>
      </c>
      <c r="AE18" s="33">
        <v>1.4924000000000002</v>
      </c>
      <c r="AF18" s="33">
        <v>0.0532</v>
      </c>
      <c r="AG18" s="33">
        <v>2.4052</v>
      </c>
      <c r="AH18" s="33">
        <v>0.042</v>
      </c>
      <c r="AI18" s="33">
        <v>2.9232</v>
      </c>
      <c r="AJ18" s="33">
        <v>0.028</v>
      </c>
      <c r="AK18" s="33">
        <v>1.33</v>
      </c>
      <c r="AL18" s="33">
        <v>0.0532</v>
      </c>
      <c r="AM18" s="33">
        <v>2.0524</v>
      </c>
      <c r="AN18" s="33">
        <v>0.0504</v>
      </c>
      <c r="AO18" s="33">
        <v>0.994</v>
      </c>
      <c r="AP18" s="33">
        <v>0.0728</v>
      </c>
      <c r="AQ18" s="33">
        <v>0.8596</v>
      </c>
      <c r="AR18" s="33">
        <v>0.0644</v>
      </c>
      <c r="AS18" s="33">
        <v>0.5572</v>
      </c>
      <c r="AT18" s="33">
        <v>0.07</v>
      </c>
      <c r="AU18" s="33">
        <v>2.8756</v>
      </c>
      <c r="AV18" s="33">
        <v>0.0224</v>
      </c>
      <c r="AW18" s="33">
        <v>2.5396</v>
      </c>
      <c r="AX18" s="33">
        <v>0.028</v>
      </c>
      <c r="AY18" s="33">
        <v>1.148</v>
      </c>
      <c r="AZ18" s="33">
        <v>0.056</v>
      </c>
      <c r="BA18" s="19"/>
      <c r="BB18" s="36">
        <f t="shared" si="1"/>
        <v>42.44800000000001</v>
      </c>
      <c r="BC18" s="34"/>
    </row>
    <row r="19" spans="1:55" ht="15" customHeight="1">
      <c r="A19" s="132" t="s">
        <v>85</v>
      </c>
      <c r="B19" s="133" t="s">
        <v>80</v>
      </c>
      <c r="C19" s="7" t="s">
        <v>75</v>
      </c>
      <c r="D19" s="7" t="s">
        <v>38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19"/>
      <c r="BB19" s="36">
        <f t="shared" si="1"/>
        <v>0</v>
      </c>
      <c r="BC19" s="34"/>
    </row>
    <row r="20" spans="1:55" ht="15" customHeight="1">
      <c r="A20" s="133"/>
      <c r="B20" s="133"/>
      <c r="C20" s="7" t="s">
        <v>76</v>
      </c>
      <c r="D20" s="7" t="s">
        <v>71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19"/>
      <c r="BB20" s="36">
        <f t="shared" si="1"/>
        <v>0</v>
      </c>
      <c r="BC20" s="34"/>
    </row>
    <row r="21" spans="1:55" ht="15" customHeight="1">
      <c r="A21" s="132" t="s">
        <v>86</v>
      </c>
      <c r="B21" s="133" t="s">
        <v>78</v>
      </c>
      <c r="C21" s="7" t="s">
        <v>75</v>
      </c>
      <c r="D21" s="7" t="s">
        <v>38</v>
      </c>
      <c r="E21" s="33">
        <v>0.4164</v>
      </c>
      <c r="F21" s="33">
        <v>0</v>
      </c>
      <c r="G21" s="33">
        <v>0.2724</v>
      </c>
      <c r="H21" s="33">
        <v>0</v>
      </c>
      <c r="I21" s="33">
        <v>0.2556</v>
      </c>
      <c r="J21" s="33">
        <v>0</v>
      </c>
      <c r="K21" s="33">
        <v>0.2508</v>
      </c>
      <c r="L21" s="33">
        <v>0</v>
      </c>
      <c r="M21" s="33">
        <v>0.2352</v>
      </c>
      <c r="N21" s="33">
        <v>0</v>
      </c>
      <c r="O21" s="33">
        <v>0.2376</v>
      </c>
      <c r="P21" s="33">
        <v>0</v>
      </c>
      <c r="Q21" s="33">
        <v>0.2352</v>
      </c>
      <c r="R21" s="33">
        <v>0</v>
      </c>
      <c r="S21" s="33">
        <v>0.2616</v>
      </c>
      <c r="T21" s="33">
        <v>0</v>
      </c>
      <c r="U21" s="33">
        <v>0.3708</v>
      </c>
      <c r="V21" s="33">
        <v>0</v>
      </c>
      <c r="W21" s="33">
        <v>0.486</v>
      </c>
      <c r="X21" s="33">
        <v>0</v>
      </c>
      <c r="Y21" s="33">
        <v>0.5448</v>
      </c>
      <c r="Z21" s="33">
        <v>0</v>
      </c>
      <c r="AA21" s="33">
        <v>0.6407999999999999</v>
      </c>
      <c r="AB21" s="33">
        <v>0</v>
      </c>
      <c r="AC21" s="33">
        <v>0.5892000000000001</v>
      </c>
      <c r="AD21" s="33">
        <v>0</v>
      </c>
      <c r="AE21" s="33">
        <v>0.5976</v>
      </c>
      <c r="AF21" s="33">
        <v>0</v>
      </c>
      <c r="AG21" s="33">
        <v>0.6527999999999999</v>
      </c>
      <c r="AH21" s="33">
        <v>0</v>
      </c>
      <c r="AI21" s="33">
        <v>0.6456000000000001</v>
      </c>
      <c r="AJ21" s="33">
        <v>0</v>
      </c>
      <c r="AK21" s="33">
        <v>0.4656</v>
      </c>
      <c r="AL21" s="33">
        <v>0</v>
      </c>
      <c r="AM21" s="33">
        <v>0.30839999999999995</v>
      </c>
      <c r="AN21" s="33">
        <v>0</v>
      </c>
      <c r="AO21" s="33">
        <v>0.2892</v>
      </c>
      <c r="AP21" s="33">
        <v>0</v>
      </c>
      <c r="AQ21" s="33">
        <v>0.2832</v>
      </c>
      <c r="AR21" s="33">
        <v>0</v>
      </c>
      <c r="AS21" s="33">
        <v>0.2496</v>
      </c>
      <c r="AT21" s="33">
        <v>0</v>
      </c>
      <c r="AU21" s="33">
        <v>0.24719999999999998</v>
      </c>
      <c r="AV21" s="33">
        <v>0</v>
      </c>
      <c r="AW21" s="33">
        <v>0.2496</v>
      </c>
      <c r="AX21" s="33">
        <v>0</v>
      </c>
      <c r="AY21" s="33">
        <v>0.2736</v>
      </c>
      <c r="AZ21" s="33">
        <v>0</v>
      </c>
      <c r="BA21" s="19"/>
      <c r="BB21" s="36">
        <f t="shared" si="1"/>
        <v>9.058799999999998</v>
      </c>
      <c r="BC21" s="34"/>
    </row>
    <row r="22" spans="1:55" ht="15" customHeight="1">
      <c r="A22" s="133"/>
      <c r="B22" s="133"/>
      <c r="C22" s="7" t="s">
        <v>76</v>
      </c>
      <c r="D22" s="7" t="s">
        <v>71</v>
      </c>
      <c r="E22" s="33">
        <v>0.2844</v>
      </c>
      <c r="F22" s="33">
        <v>0</v>
      </c>
      <c r="G22" s="33">
        <v>0.168</v>
      </c>
      <c r="H22" s="33">
        <v>0</v>
      </c>
      <c r="I22" s="33">
        <v>0.14759999999999998</v>
      </c>
      <c r="J22" s="33">
        <v>0</v>
      </c>
      <c r="K22" s="33">
        <v>0.15</v>
      </c>
      <c r="L22" s="33">
        <v>0</v>
      </c>
      <c r="M22" s="33">
        <v>0.1428</v>
      </c>
      <c r="N22" s="33">
        <v>0</v>
      </c>
      <c r="O22" s="33">
        <v>0.144</v>
      </c>
      <c r="P22" s="33">
        <v>0</v>
      </c>
      <c r="Q22" s="33">
        <v>0.1452</v>
      </c>
      <c r="R22" s="33">
        <v>0</v>
      </c>
      <c r="S22" s="33">
        <v>0.1512</v>
      </c>
      <c r="T22" s="33">
        <v>0</v>
      </c>
      <c r="U22" s="33">
        <v>0.234</v>
      </c>
      <c r="V22" s="33">
        <v>0</v>
      </c>
      <c r="W22" s="33">
        <v>0.3324</v>
      </c>
      <c r="X22" s="33">
        <v>0</v>
      </c>
      <c r="Y22" s="33">
        <v>0.36839999999999995</v>
      </c>
      <c r="Z22" s="33">
        <v>0</v>
      </c>
      <c r="AA22" s="33">
        <v>0.4224</v>
      </c>
      <c r="AB22" s="33">
        <v>0</v>
      </c>
      <c r="AC22" s="33">
        <v>0.38039999999999996</v>
      </c>
      <c r="AD22" s="33">
        <v>0</v>
      </c>
      <c r="AE22" s="33">
        <v>0.3972</v>
      </c>
      <c r="AF22" s="33">
        <v>0</v>
      </c>
      <c r="AG22" s="33">
        <v>0.444</v>
      </c>
      <c r="AH22" s="33">
        <v>0</v>
      </c>
      <c r="AI22" s="33">
        <v>0.43560000000000004</v>
      </c>
      <c r="AJ22" s="33">
        <v>0</v>
      </c>
      <c r="AK22" s="33">
        <v>0.3132</v>
      </c>
      <c r="AL22" s="33">
        <v>0</v>
      </c>
      <c r="AM22" s="33">
        <v>0.2016</v>
      </c>
      <c r="AN22" s="33">
        <v>0</v>
      </c>
      <c r="AO22" s="33">
        <v>0.19080000000000003</v>
      </c>
      <c r="AP22" s="33">
        <v>0</v>
      </c>
      <c r="AQ22" s="33">
        <v>0.19440000000000002</v>
      </c>
      <c r="AR22" s="33">
        <v>0</v>
      </c>
      <c r="AS22" s="33">
        <v>0.14759999999999998</v>
      </c>
      <c r="AT22" s="33">
        <v>0</v>
      </c>
      <c r="AU22" s="33">
        <v>0.1512</v>
      </c>
      <c r="AV22" s="33">
        <v>0</v>
      </c>
      <c r="AW22" s="33">
        <v>0.15719999999999998</v>
      </c>
      <c r="AX22" s="33">
        <v>0</v>
      </c>
      <c r="AY22" s="33">
        <v>0.1764</v>
      </c>
      <c r="AZ22" s="33">
        <v>0</v>
      </c>
      <c r="BA22" s="19"/>
      <c r="BB22" s="36">
        <f t="shared" si="1"/>
        <v>5.88</v>
      </c>
      <c r="BC22" s="34"/>
    </row>
    <row r="23" spans="1:52" ht="12.75">
      <c r="A23" s="13"/>
      <c r="B23" s="13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</row>
    <row r="24" spans="1:53" ht="12.75">
      <c r="A24" s="13"/>
      <c r="B24" s="13"/>
      <c r="C24" s="12"/>
      <c r="D24" s="12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</row>
    <row r="25" spans="1:53" ht="12.75">
      <c r="A25" s="13"/>
      <c r="B25" s="13"/>
      <c r="C25" s="12"/>
      <c r="D25" s="12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</row>
    <row r="26" spans="1:52" ht="12.75">
      <c r="A26" s="13"/>
      <c r="B26" s="13"/>
      <c r="C26" s="12"/>
      <c r="D26" s="12"/>
      <c r="E26" s="13"/>
      <c r="F26" s="76"/>
      <c r="G26" s="13"/>
      <c r="H26" s="76"/>
      <c r="I26" s="13"/>
      <c r="J26" s="76"/>
      <c r="K26" s="13"/>
      <c r="L26" s="76"/>
      <c r="M26" s="13"/>
      <c r="N26" s="76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pans="1:52" ht="20.25">
      <c r="A27" s="13"/>
      <c r="B27" s="13"/>
      <c r="C27" s="12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AM27" s="24"/>
      <c r="AN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</row>
    <row r="28" spans="10:53" s="5" customFormat="1" ht="20.25">
      <c r="J28" s="23"/>
      <c r="K28" s="23"/>
      <c r="L28" s="23"/>
      <c r="M28" s="23"/>
      <c r="N28" s="24"/>
      <c r="O28" s="24"/>
      <c r="P28" s="24"/>
      <c r="Q28" s="24"/>
      <c r="AM28" s="24"/>
      <c r="AN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</row>
    <row r="29" spans="10:53" s="5" customFormat="1" ht="20.25">
      <c r="J29" s="23"/>
      <c r="K29" s="23"/>
      <c r="L29" s="23"/>
      <c r="M29" s="23"/>
      <c r="N29" s="24"/>
      <c r="O29" s="24"/>
      <c r="P29" s="25"/>
      <c r="Q29" s="24"/>
      <c r="AM29" s="1"/>
      <c r="AN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</row>
    <row r="31" spans="28:29" ht="12.75">
      <c r="AB31" s="2"/>
      <c r="AC31" s="2"/>
    </row>
    <row r="32" spans="26:41" ht="20.25">
      <c r="Z32" s="86"/>
      <c r="AA32" s="87"/>
      <c r="AB32" s="88"/>
      <c r="AC32" s="88"/>
      <c r="AD32" s="3"/>
      <c r="AE32" s="3"/>
      <c r="AF32" s="3"/>
      <c r="AG32" s="3"/>
      <c r="AH32" s="3"/>
      <c r="AI32" s="89"/>
      <c r="AJ32" s="90"/>
      <c r="AK32" s="90"/>
      <c r="AL32" s="90"/>
      <c r="AM32" s="3"/>
      <c r="AN32" s="3"/>
      <c r="AO32" s="3"/>
    </row>
    <row r="33" spans="26:41" ht="20.25">
      <c r="Z33" s="87"/>
      <c r="AA33" s="87"/>
      <c r="AB33" s="88"/>
      <c r="AC33" s="88"/>
      <c r="AD33" s="91"/>
      <c r="AE33" s="91"/>
      <c r="AF33" s="91"/>
      <c r="AG33" s="91"/>
      <c r="AH33" s="91"/>
      <c r="AI33" s="90"/>
      <c r="AJ33" s="90"/>
      <c r="AK33" s="92"/>
      <c r="AL33" s="90"/>
      <c r="AM33" s="3"/>
      <c r="AN33" s="3"/>
      <c r="AO33" s="3"/>
    </row>
    <row r="34" spans="26:41" ht="20.25">
      <c r="Z34" s="3"/>
      <c r="AA34" s="3"/>
      <c r="AB34" s="93"/>
      <c r="AC34" s="93"/>
      <c r="AD34" s="91"/>
      <c r="AE34" s="91"/>
      <c r="AF34" s="91"/>
      <c r="AG34" s="91"/>
      <c r="AH34" s="91"/>
      <c r="AI34" s="3"/>
      <c r="AJ34" s="3"/>
      <c r="AK34" s="3"/>
      <c r="AL34" s="3"/>
      <c r="AM34" s="3"/>
      <c r="AN34" s="3"/>
      <c r="AO34" s="3"/>
    </row>
    <row r="35" spans="26:41" ht="12.75">
      <c r="Z35" s="3"/>
      <c r="AA35" s="3"/>
      <c r="AB35" s="93"/>
      <c r="AC35" s="9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</sheetData>
  <sheetProtection/>
  <mergeCells count="49">
    <mergeCell ref="AC7:AD7"/>
    <mergeCell ref="AI7:AJ7"/>
    <mergeCell ref="BA6:BA8"/>
    <mergeCell ref="S7:T7"/>
    <mergeCell ref="Y7:Z7"/>
    <mergeCell ref="A13:A14"/>
    <mergeCell ref="B13:B14"/>
    <mergeCell ref="AS7:AT7"/>
    <mergeCell ref="U7:V7"/>
    <mergeCell ref="W7:X7"/>
    <mergeCell ref="AA7:AB7"/>
    <mergeCell ref="I7:J7"/>
    <mergeCell ref="E6:AZ6"/>
    <mergeCell ref="AU7:AV7"/>
    <mergeCell ref="AW7:AX7"/>
    <mergeCell ref="AK7:AL7"/>
    <mergeCell ref="AM7:AN7"/>
    <mergeCell ref="AO7:AP7"/>
    <mergeCell ref="AQ7:AR7"/>
    <mergeCell ref="AE7:AF7"/>
    <mergeCell ref="A19:A20"/>
    <mergeCell ref="B19:B20"/>
    <mergeCell ref="AG7:AH7"/>
    <mergeCell ref="AY7:AZ7"/>
    <mergeCell ref="A9:A10"/>
    <mergeCell ref="B9:B10"/>
    <mergeCell ref="A11:A12"/>
    <mergeCell ref="B11:B12"/>
    <mergeCell ref="E7:F7"/>
    <mergeCell ref="G7:H7"/>
    <mergeCell ref="D6:D8"/>
    <mergeCell ref="M7:N7"/>
    <mergeCell ref="C6:C8"/>
    <mergeCell ref="A15:A16"/>
    <mergeCell ref="B15:B16"/>
    <mergeCell ref="A17:A18"/>
    <mergeCell ref="B17:B18"/>
    <mergeCell ref="A6:A8"/>
    <mergeCell ref="B6:B8"/>
    <mergeCell ref="O7:P7"/>
    <mergeCell ref="Q7:R7"/>
    <mergeCell ref="A21:A22"/>
    <mergeCell ref="B21:B22"/>
    <mergeCell ref="A1:AD1"/>
    <mergeCell ref="A2:AD2"/>
    <mergeCell ref="A3:AD3"/>
    <mergeCell ref="A4:AD4"/>
    <mergeCell ref="A5:AD5"/>
    <mergeCell ref="K7:L7"/>
  </mergeCells>
  <printOptions horizontalCentered="1"/>
  <pageMargins left="0.1968503937007874" right="0.1968503937007874" top="0.7874015748031497" bottom="0.3937007874015748" header="0.5118110236220472" footer="0.3937007874015748"/>
  <pageSetup fitToWidth="2" fitToHeight="1" horizontalDpi="600" verticalDpi="600" orientation="landscape" paperSize="9" scale="65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B28" sqref="B28"/>
    </sheetView>
  </sheetViews>
  <sheetFormatPr defaultColWidth="9.00390625" defaultRowHeight="12.75"/>
  <cols>
    <col min="8" max="8" width="26.00390625" style="0" customWidth="1"/>
    <col min="9" max="12" width="12.125" style="0" customWidth="1"/>
    <col min="13" max="13" width="11.125" style="0" customWidth="1"/>
    <col min="14" max="14" width="21.125" style="0" customWidth="1"/>
  </cols>
  <sheetData>
    <row r="1" ht="15.75" customHeight="1">
      <c r="N1" s="37" t="s">
        <v>102</v>
      </c>
    </row>
    <row r="2" ht="15.75" customHeight="1">
      <c r="N2" s="37"/>
    </row>
    <row r="3" ht="15.75" customHeight="1"/>
    <row r="4" ht="15.75" customHeight="1"/>
    <row r="5" spans="1:14" ht="15.75" customHeight="1">
      <c r="A5" s="148" t="s">
        <v>103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ht="15.75" customHeight="1">
      <c r="A6" s="39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5.75" customHeight="1">
      <c r="A7" s="150" t="s">
        <v>104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</row>
    <row r="8" spans="1:14" ht="15.75" customHeight="1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5.75" customHeight="1" thickBot="1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15.75" customHeight="1" thickBot="1">
      <c r="A10" s="152" t="s">
        <v>105</v>
      </c>
      <c r="B10" s="155"/>
      <c r="C10" s="143"/>
      <c r="D10" s="155"/>
      <c r="E10" s="143"/>
      <c r="F10" s="155"/>
      <c r="G10" s="143"/>
      <c r="H10" s="156" t="s">
        <v>106</v>
      </c>
      <c r="I10" s="159" t="s">
        <v>107</v>
      </c>
      <c r="J10" s="160"/>
      <c r="K10" s="160"/>
      <c r="L10" s="160"/>
      <c r="M10" s="160"/>
      <c r="N10" s="156" t="s">
        <v>108</v>
      </c>
    </row>
    <row r="11" spans="1:14" ht="15.75" customHeight="1">
      <c r="A11" s="153"/>
      <c r="B11" s="140" t="s">
        <v>109</v>
      </c>
      <c r="C11" s="141"/>
      <c r="D11" s="140" t="s">
        <v>110</v>
      </c>
      <c r="E11" s="141"/>
      <c r="F11" s="140" t="s">
        <v>111</v>
      </c>
      <c r="G11" s="141"/>
      <c r="H11" s="157"/>
      <c r="I11" s="142" t="s">
        <v>167</v>
      </c>
      <c r="J11" s="143"/>
      <c r="K11" s="143"/>
      <c r="L11" s="143"/>
      <c r="M11" s="143"/>
      <c r="N11" s="157"/>
    </row>
    <row r="12" spans="1:14" ht="15.75" customHeight="1" thickBot="1">
      <c r="A12" s="153"/>
      <c r="B12" s="146"/>
      <c r="C12" s="147"/>
      <c r="D12" s="146"/>
      <c r="E12" s="147"/>
      <c r="F12" s="146"/>
      <c r="G12" s="147"/>
      <c r="H12" s="157"/>
      <c r="I12" s="144"/>
      <c r="J12" s="145"/>
      <c r="K12" s="145"/>
      <c r="L12" s="145"/>
      <c r="M12" s="145"/>
      <c r="N12" s="157"/>
    </row>
    <row r="13" spans="1:14" ht="15.75" customHeight="1">
      <c r="A13" s="153"/>
      <c r="B13" s="136" t="s">
        <v>112</v>
      </c>
      <c r="C13" s="138" t="s">
        <v>113</v>
      </c>
      <c r="D13" s="136" t="s">
        <v>112</v>
      </c>
      <c r="E13" s="138" t="s">
        <v>113</v>
      </c>
      <c r="F13" s="136" t="s">
        <v>112</v>
      </c>
      <c r="G13" s="138" t="s">
        <v>113</v>
      </c>
      <c r="H13" s="157"/>
      <c r="I13" s="105" t="s">
        <v>142</v>
      </c>
      <c r="J13" s="105" t="s">
        <v>147</v>
      </c>
      <c r="K13" s="105" t="s">
        <v>148</v>
      </c>
      <c r="L13" s="105" t="s">
        <v>150</v>
      </c>
      <c r="M13" s="105" t="s">
        <v>157</v>
      </c>
      <c r="N13" s="157" t="s">
        <v>108</v>
      </c>
    </row>
    <row r="14" spans="1:14" ht="15.75" customHeight="1" thickBot="1">
      <c r="A14" s="154"/>
      <c r="B14" s="137"/>
      <c r="C14" s="139"/>
      <c r="D14" s="137"/>
      <c r="E14" s="139"/>
      <c r="F14" s="137"/>
      <c r="G14" s="139"/>
      <c r="H14" s="158"/>
      <c r="I14" s="106" t="s">
        <v>117</v>
      </c>
      <c r="J14" s="106" t="s">
        <v>117</v>
      </c>
      <c r="K14" s="106" t="s">
        <v>117</v>
      </c>
      <c r="L14" s="106" t="s">
        <v>117</v>
      </c>
      <c r="M14" s="106" t="s">
        <v>117</v>
      </c>
      <c r="N14" s="158"/>
    </row>
    <row r="15" spans="1:14" ht="15.75" customHeight="1" thickBot="1">
      <c r="A15" s="42">
        <v>1</v>
      </c>
      <c r="B15" s="43">
        <v>2</v>
      </c>
      <c r="C15" s="43">
        <v>3</v>
      </c>
      <c r="D15" s="43">
        <v>4</v>
      </c>
      <c r="E15" s="43">
        <v>5</v>
      </c>
      <c r="F15" s="43">
        <v>6</v>
      </c>
      <c r="G15" s="43">
        <v>7</v>
      </c>
      <c r="H15" s="43">
        <v>8</v>
      </c>
      <c r="I15" s="107">
        <v>9</v>
      </c>
      <c r="J15" s="107">
        <v>10</v>
      </c>
      <c r="K15" s="107">
        <v>11</v>
      </c>
      <c r="L15" s="107">
        <v>12</v>
      </c>
      <c r="M15" s="107">
        <v>13</v>
      </c>
      <c r="N15" s="44">
        <v>14</v>
      </c>
    </row>
    <row r="16" spans="1:14" ht="15.75" customHeight="1">
      <c r="A16" s="80">
        <v>1</v>
      </c>
      <c r="B16" s="81">
        <v>48.3</v>
      </c>
      <c r="C16" s="81">
        <v>0.5</v>
      </c>
      <c r="D16" s="81"/>
      <c r="E16" s="81"/>
      <c r="F16" s="81"/>
      <c r="G16" s="81"/>
      <c r="H16" s="77" t="s">
        <v>118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34" t="s">
        <v>119</v>
      </c>
    </row>
    <row r="17" spans="1:14" ht="15.75" customHeight="1">
      <c r="A17" s="82">
        <v>1</v>
      </c>
      <c r="B17" s="83">
        <v>48.3</v>
      </c>
      <c r="C17" s="83">
        <v>0.5</v>
      </c>
      <c r="D17" s="83"/>
      <c r="E17" s="83"/>
      <c r="F17" s="83"/>
      <c r="G17" s="83"/>
      <c r="H17" s="78" t="s">
        <v>120</v>
      </c>
      <c r="I17" s="109">
        <v>0.7272</v>
      </c>
      <c r="J17" s="109">
        <v>1.13904</v>
      </c>
      <c r="K17" s="109">
        <v>1.13544</v>
      </c>
      <c r="L17" s="109">
        <v>1.1124</v>
      </c>
      <c r="M17" s="109">
        <v>1.01304</v>
      </c>
      <c r="N17" s="135"/>
    </row>
    <row r="18" spans="1:14" ht="15.75" customHeight="1">
      <c r="A18" s="82">
        <v>1</v>
      </c>
      <c r="B18" s="83">
        <v>48.3</v>
      </c>
      <c r="C18" s="83">
        <v>0.5</v>
      </c>
      <c r="D18" s="83"/>
      <c r="E18" s="83"/>
      <c r="F18" s="83"/>
      <c r="G18" s="83"/>
      <c r="H18" s="78" t="s">
        <v>121</v>
      </c>
      <c r="I18" s="109">
        <v>0.6456</v>
      </c>
      <c r="J18" s="109">
        <v>0.954</v>
      </c>
      <c r="K18" s="109">
        <v>0.6936</v>
      </c>
      <c r="L18" s="109">
        <v>0.786</v>
      </c>
      <c r="M18" s="109">
        <v>0.7188</v>
      </c>
      <c r="N18" s="135"/>
    </row>
    <row r="19" spans="1:14" ht="15.75" customHeight="1">
      <c r="A19" s="82">
        <v>1</v>
      </c>
      <c r="B19" s="83">
        <v>48.3</v>
      </c>
      <c r="C19" s="83">
        <v>0.5</v>
      </c>
      <c r="D19" s="83"/>
      <c r="E19" s="83"/>
      <c r="F19" s="83"/>
      <c r="G19" s="83"/>
      <c r="H19" s="78" t="s">
        <v>122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35"/>
    </row>
    <row r="20" spans="1:14" ht="15.75" customHeight="1">
      <c r="A20" s="82">
        <v>1</v>
      </c>
      <c r="B20" s="83">
        <v>48.3</v>
      </c>
      <c r="C20" s="83">
        <v>0.5</v>
      </c>
      <c r="D20" s="83"/>
      <c r="E20" s="83"/>
      <c r="F20" s="83"/>
      <c r="G20" s="83"/>
      <c r="H20" s="78" t="s">
        <v>123</v>
      </c>
      <c r="I20" s="109">
        <v>0.55548</v>
      </c>
      <c r="J20" s="109">
        <v>0.8886</v>
      </c>
      <c r="K20" s="109">
        <v>1.0178399999999999</v>
      </c>
      <c r="L20" s="109">
        <v>0.8686800000000001</v>
      </c>
      <c r="M20" s="109">
        <v>1.13016</v>
      </c>
      <c r="N20" s="135"/>
    </row>
    <row r="21" spans="1:14" ht="15.75" customHeight="1">
      <c r="A21" s="82">
        <v>1</v>
      </c>
      <c r="B21" s="83">
        <v>48.3</v>
      </c>
      <c r="C21" s="83">
        <v>0.5</v>
      </c>
      <c r="D21" s="83"/>
      <c r="E21" s="83"/>
      <c r="F21" s="83"/>
      <c r="G21" s="83"/>
      <c r="H21" s="78" t="s">
        <v>124</v>
      </c>
      <c r="I21" s="109">
        <v>0.20664</v>
      </c>
      <c r="J21" s="109">
        <v>0.57744</v>
      </c>
      <c r="K21" s="109">
        <v>0.60048</v>
      </c>
      <c r="L21" s="109">
        <v>0.64368</v>
      </c>
      <c r="M21" s="109">
        <v>0.31176</v>
      </c>
      <c r="N21" s="135"/>
    </row>
    <row r="22" spans="1:14" ht="15.75" customHeight="1">
      <c r="A22" s="82">
        <v>1</v>
      </c>
      <c r="B22" s="83">
        <v>48.3</v>
      </c>
      <c r="C22" s="83">
        <v>0.5</v>
      </c>
      <c r="D22" s="83"/>
      <c r="E22" s="83"/>
      <c r="F22" s="83"/>
      <c r="G22" s="83"/>
      <c r="H22" s="78" t="s">
        <v>125</v>
      </c>
      <c r="I22" s="109">
        <v>2.4462</v>
      </c>
      <c r="J22" s="109">
        <v>2.268</v>
      </c>
      <c r="K22" s="109">
        <v>2.0268</v>
      </c>
      <c r="L22" s="109">
        <v>2.4174</v>
      </c>
      <c r="M22" s="109">
        <v>2.2824</v>
      </c>
      <c r="N22" s="135"/>
    </row>
    <row r="23" spans="1:14" ht="15.75" customHeight="1">
      <c r="A23" s="82">
        <v>1</v>
      </c>
      <c r="B23" s="83">
        <v>48.3</v>
      </c>
      <c r="C23" s="83">
        <v>0.5</v>
      </c>
      <c r="D23" s="83"/>
      <c r="E23" s="83"/>
      <c r="F23" s="83"/>
      <c r="G23" s="83"/>
      <c r="H23" s="78" t="s">
        <v>126</v>
      </c>
      <c r="I23" s="109">
        <v>1.2984</v>
      </c>
      <c r="J23" s="109">
        <v>1.3536</v>
      </c>
      <c r="K23" s="109">
        <v>1.4328</v>
      </c>
      <c r="L23" s="109">
        <v>1.338</v>
      </c>
      <c r="M23" s="109">
        <v>1.338</v>
      </c>
      <c r="N23" s="135"/>
    </row>
    <row r="24" spans="1:14" ht="15.75" customHeight="1">
      <c r="A24" s="82"/>
      <c r="B24" s="83"/>
      <c r="C24" s="83"/>
      <c r="D24" s="83"/>
      <c r="E24" s="83"/>
      <c r="F24" s="83">
        <v>49.2</v>
      </c>
      <c r="G24" s="83">
        <v>0.5</v>
      </c>
      <c r="H24" s="78" t="s">
        <v>127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35"/>
    </row>
    <row r="25" spans="1:14" ht="15.75" customHeight="1">
      <c r="A25" s="82"/>
      <c r="B25" s="83"/>
      <c r="C25" s="83"/>
      <c r="D25" s="83"/>
      <c r="E25" s="83"/>
      <c r="F25" s="83">
        <v>49.2</v>
      </c>
      <c r="G25" s="83">
        <v>0.5</v>
      </c>
      <c r="H25" s="78" t="s">
        <v>128</v>
      </c>
      <c r="I25" s="109">
        <v>0.2796</v>
      </c>
      <c r="J25" s="109">
        <v>1.0104</v>
      </c>
      <c r="K25" s="109">
        <v>1.1868</v>
      </c>
      <c r="L25" s="109">
        <v>1.0404</v>
      </c>
      <c r="M25" s="109">
        <v>0.7356</v>
      </c>
      <c r="N25" s="135"/>
    </row>
    <row r="26" spans="1:14" ht="15.75" customHeight="1">
      <c r="A26" s="82"/>
      <c r="B26" s="83"/>
      <c r="C26" s="83"/>
      <c r="D26" s="83"/>
      <c r="E26" s="83"/>
      <c r="F26" s="83">
        <v>49.2</v>
      </c>
      <c r="G26" s="83">
        <v>0.5</v>
      </c>
      <c r="H26" s="78" t="s">
        <v>129</v>
      </c>
      <c r="I26" s="109">
        <v>0.36768</v>
      </c>
      <c r="J26" s="109">
        <v>0.39744</v>
      </c>
      <c r="K26" s="109">
        <v>0.44448</v>
      </c>
      <c r="L26" s="109">
        <v>0.44928</v>
      </c>
      <c r="M26" s="109">
        <v>0.38784</v>
      </c>
      <c r="N26" s="135"/>
    </row>
    <row r="27" spans="1:14" ht="47.25" customHeight="1">
      <c r="A27" s="82">
        <v>2</v>
      </c>
      <c r="B27" s="83">
        <v>48.2</v>
      </c>
      <c r="C27" s="83">
        <v>0.3</v>
      </c>
      <c r="D27" s="83">
        <v>48.9</v>
      </c>
      <c r="E27" s="83">
        <v>20</v>
      </c>
      <c r="F27" s="83"/>
      <c r="G27" s="83"/>
      <c r="H27" s="78" t="s">
        <v>130</v>
      </c>
      <c r="I27" s="109">
        <v>3.3012</v>
      </c>
      <c r="J27" s="109">
        <v>3.9088</v>
      </c>
      <c r="K27" s="109">
        <v>1.638</v>
      </c>
      <c r="L27" s="109">
        <v>2.3324</v>
      </c>
      <c r="M27" s="109">
        <v>4.6396</v>
      </c>
      <c r="N27" s="45" t="s">
        <v>131</v>
      </c>
    </row>
    <row r="28" spans="1:14" ht="63" customHeight="1" thickBot="1">
      <c r="A28" s="84">
        <v>2</v>
      </c>
      <c r="B28" s="85">
        <v>48.2</v>
      </c>
      <c r="C28" s="85">
        <v>0.3</v>
      </c>
      <c r="D28" s="85">
        <v>48.9</v>
      </c>
      <c r="E28" s="85">
        <v>20</v>
      </c>
      <c r="F28" s="85"/>
      <c r="G28" s="85"/>
      <c r="H28" s="79" t="s">
        <v>132</v>
      </c>
      <c r="I28" s="110">
        <v>2.67888</v>
      </c>
      <c r="J28" s="110">
        <v>2.688</v>
      </c>
      <c r="K28" s="110">
        <v>2.71392</v>
      </c>
      <c r="L28" s="110">
        <v>2.73456</v>
      </c>
      <c r="M28" s="110">
        <v>2.67264</v>
      </c>
      <c r="N28" s="46" t="s">
        <v>133</v>
      </c>
    </row>
    <row r="29" ht="15.75" customHeight="1"/>
    <row r="30" ht="15.75" customHeight="1"/>
    <row r="31" ht="15.75" customHeight="1"/>
    <row r="32" ht="15.75" customHeight="1"/>
    <row r="33" ht="15.75" customHeight="1"/>
    <row r="34" spans="1:14" ht="15.75" customHeight="1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sheetProtection/>
  <mergeCells count="23">
    <mergeCell ref="A5:N5"/>
    <mergeCell ref="A7:N7"/>
    <mergeCell ref="A10:A14"/>
    <mergeCell ref="B10:C10"/>
    <mergeCell ref="D10:E10"/>
    <mergeCell ref="F10:G10"/>
    <mergeCell ref="H10:H14"/>
    <mergeCell ref="I10:M10"/>
    <mergeCell ref="N10:N14"/>
    <mergeCell ref="B11:C11"/>
    <mergeCell ref="D11:E11"/>
    <mergeCell ref="F11:G11"/>
    <mergeCell ref="I11:M12"/>
    <mergeCell ref="B12:C12"/>
    <mergeCell ref="D12:E12"/>
    <mergeCell ref="F12:G12"/>
    <mergeCell ref="N16:N26"/>
    <mergeCell ref="B13:B14"/>
    <mergeCell ref="C13:C14"/>
    <mergeCell ref="D13:D14"/>
    <mergeCell ref="E13:E14"/>
    <mergeCell ref="F13:F14"/>
    <mergeCell ref="G13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zoomScalePageLayoutView="0" workbookViewId="0" topLeftCell="A1">
      <selection activeCell="Z27" sqref="Z27"/>
    </sheetView>
  </sheetViews>
  <sheetFormatPr defaultColWidth="9.00390625" defaultRowHeight="12.75"/>
  <cols>
    <col min="2" max="2" width="24.75390625" style="0" customWidth="1"/>
    <col min="3" max="3" width="22.00390625" style="0" customWidth="1"/>
    <col min="4" max="4" width="4.375" style="0" customWidth="1"/>
  </cols>
  <sheetData>
    <row r="1" spans="27:29" ht="15.75">
      <c r="AA1" s="37" t="s">
        <v>134</v>
      </c>
      <c r="AB1" s="47"/>
      <c r="AC1" s="47"/>
    </row>
    <row r="2" spans="27:29" ht="15">
      <c r="AA2" s="28"/>
      <c r="AB2" s="29"/>
      <c r="AC2" s="29"/>
    </row>
    <row r="4" spans="1:29" ht="22.5">
      <c r="A4" s="48" t="s">
        <v>168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9"/>
      <c r="W4" s="49"/>
      <c r="X4" s="49"/>
      <c r="Y4" s="49"/>
      <c r="Z4" s="49"/>
      <c r="AA4" s="49"/>
      <c r="AB4" s="49"/>
      <c r="AC4" s="50"/>
    </row>
    <row r="5" spans="1:29" ht="16.5" thickBot="1">
      <c r="A5" s="50"/>
      <c r="B5" s="50"/>
      <c r="C5" s="50"/>
      <c r="D5" s="51"/>
      <c r="E5" s="52"/>
      <c r="F5" s="52"/>
      <c r="G5" s="52"/>
      <c r="H5" s="52"/>
      <c r="I5" s="53"/>
      <c r="J5" s="53"/>
      <c r="K5" s="53"/>
      <c r="L5" s="53"/>
      <c r="M5" s="53"/>
      <c r="N5" s="49"/>
      <c r="O5" s="49"/>
      <c r="P5" s="49"/>
      <c r="Q5" s="49"/>
      <c r="R5" s="54"/>
      <c r="S5" s="49"/>
      <c r="T5" s="49"/>
      <c r="U5" s="49"/>
      <c r="V5" s="49"/>
      <c r="W5" s="49"/>
      <c r="X5" s="49"/>
      <c r="Y5" s="49"/>
      <c r="Z5" s="49"/>
      <c r="AA5" s="49"/>
      <c r="AB5" s="49"/>
      <c r="AC5" s="50"/>
    </row>
    <row r="6" spans="1:29" ht="21.75" customHeight="1">
      <c r="A6" s="177" t="s">
        <v>135</v>
      </c>
      <c r="B6" s="174" t="s">
        <v>136</v>
      </c>
      <c r="C6" s="174" t="s">
        <v>137</v>
      </c>
      <c r="D6" s="174"/>
      <c r="E6" s="171" t="s">
        <v>138</v>
      </c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3"/>
      <c r="AC6" s="174" t="s">
        <v>3</v>
      </c>
    </row>
    <row r="7" spans="1:29" ht="21.75" customHeight="1">
      <c r="A7" s="178"/>
      <c r="B7" s="175"/>
      <c r="C7" s="175"/>
      <c r="D7" s="175"/>
      <c r="E7" s="55" t="s">
        <v>139</v>
      </c>
      <c r="F7" s="56" t="s">
        <v>140</v>
      </c>
      <c r="G7" s="56" t="s">
        <v>141</v>
      </c>
      <c r="H7" s="56" t="s">
        <v>114</v>
      </c>
      <c r="I7" s="56" t="s">
        <v>142</v>
      </c>
      <c r="J7" s="56" t="s">
        <v>143</v>
      </c>
      <c r="K7" s="56" t="s">
        <v>144</v>
      </c>
      <c r="L7" s="56" t="s">
        <v>145</v>
      </c>
      <c r="M7" s="56" t="s">
        <v>146</v>
      </c>
      <c r="N7" s="56" t="s">
        <v>115</v>
      </c>
      <c r="O7" s="56" t="s">
        <v>147</v>
      </c>
      <c r="P7" s="56" t="s">
        <v>148</v>
      </c>
      <c r="Q7" s="56" t="s">
        <v>149</v>
      </c>
      <c r="R7" s="56" t="s">
        <v>150</v>
      </c>
      <c r="S7" s="56" t="s">
        <v>151</v>
      </c>
      <c r="T7" s="56" t="s">
        <v>152</v>
      </c>
      <c r="U7" s="56" t="s">
        <v>153</v>
      </c>
      <c r="V7" s="56" t="s">
        <v>154</v>
      </c>
      <c r="W7" s="56" t="s">
        <v>155</v>
      </c>
      <c r="X7" s="56" t="s">
        <v>156</v>
      </c>
      <c r="Y7" s="56" t="s">
        <v>116</v>
      </c>
      <c r="Z7" s="56" t="s">
        <v>157</v>
      </c>
      <c r="AA7" s="56" t="s">
        <v>158</v>
      </c>
      <c r="AB7" s="57" t="s">
        <v>159</v>
      </c>
      <c r="AC7" s="175"/>
    </row>
    <row r="8" spans="1:29" ht="19.5" customHeight="1">
      <c r="A8" s="178"/>
      <c r="B8" s="175"/>
      <c r="C8" s="175"/>
      <c r="D8" s="175"/>
      <c r="E8" s="58" t="s">
        <v>4</v>
      </c>
      <c r="F8" s="59" t="s">
        <v>4</v>
      </c>
      <c r="G8" s="59" t="s">
        <v>4</v>
      </c>
      <c r="H8" s="59" t="s">
        <v>4</v>
      </c>
      <c r="I8" s="59" t="s">
        <v>4</v>
      </c>
      <c r="J8" s="59" t="s">
        <v>4</v>
      </c>
      <c r="K8" s="59" t="s">
        <v>4</v>
      </c>
      <c r="L8" s="59" t="s">
        <v>4</v>
      </c>
      <c r="M8" s="59" t="s">
        <v>4</v>
      </c>
      <c r="N8" s="59" t="s">
        <v>4</v>
      </c>
      <c r="O8" s="59" t="s">
        <v>4</v>
      </c>
      <c r="P8" s="59" t="s">
        <v>4</v>
      </c>
      <c r="Q8" s="59" t="s">
        <v>4</v>
      </c>
      <c r="R8" s="59" t="s">
        <v>4</v>
      </c>
      <c r="S8" s="59" t="s">
        <v>4</v>
      </c>
      <c r="T8" s="59" t="s">
        <v>4</v>
      </c>
      <c r="U8" s="59" t="s">
        <v>4</v>
      </c>
      <c r="V8" s="59" t="s">
        <v>4</v>
      </c>
      <c r="W8" s="59" t="s">
        <v>4</v>
      </c>
      <c r="X8" s="59" t="s">
        <v>4</v>
      </c>
      <c r="Y8" s="59" t="s">
        <v>4</v>
      </c>
      <c r="Z8" s="59" t="s">
        <v>4</v>
      </c>
      <c r="AA8" s="59" t="s">
        <v>4</v>
      </c>
      <c r="AB8" s="60" t="s">
        <v>4</v>
      </c>
      <c r="AC8" s="175"/>
    </row>
    <row r="9" spans="1:29" ht="16.5" thickBot="1">
      <c r="A9" s="61">
        <v>1</v>
      </c>
      <c r="B9" s="62">
        <v>2</v>
      </c>
      <c r="C9" s="176">
        <v>3</v>
      </c>
      <c r="D9" s="176"/>
      <c r="E9" s="63">
        <v>4</v>
      </c>
      <c r="F9" s="64">
        <v>5</v>
      </c>
      <c r="G9" s="64">
        <v>6</v>
      </c>
      <c r="H9" s="64">
        <v>7</v>
      </c>
      <c r="I9" s="64">
        <v>8</v>
      </c>
      <c r="J9" s="64">
        <v>9</v>
      </c>
      <c r="K9" s="64">
        <v>10</v>
      </c>
      <c r="L9" s="64">
        <v>11</v>
      </c>
      <c r="M9" s="64">
        <v>12</v>
      </c>
      <c r="N9" s="64">
        <v>13</v>
      </c>
      <c r="O9" s="64">
        <v>14</v>
      </c>
      <c r="P9" s="64">
        <v>15</v>
      </c>
      <c r="Q9" s="64">
        <v>16</v>
      </c>
      <c r="R9" s="64">
        <v>17</v>
      </c>
      <c r="S9" s="64">
        <v>18</v>
      </c>
      <c r="T9" s="64">
        <v>19</v>
      </c>
      <c r="U9" s="64">
        <v>20</v>
      </c>
      <c r="V9" s="64">
        <v>21</v>
      </c>
      <c r="W9" s="64">
        <v>22</v>
      </c>
      <c r="X9" s="64">
        <v>23</v>
      </c>
      <c r="Y9" s="64">
        <v>24</v>
      </c>
      <c r="Z9" s="64">
        <v>25</v>
      </c>
      <c r="AA9" s="64">
        <v>26</v>
      </c>
      <c r="AB9" s="65">
        <v>27</v>
      </c>
      <c r="AC9" s="61">
        <v>28</v>
      </c>
    </row>
    <row r="10" spans="1:29" ht="15.75">
      <c r="A10" s="66">
        <v>1</v>
      </c>
      <c r="B10" s="163" t="s">
        <v>119</v>
      </c>
      <c r="C10" s="165" t="s">
        <v>163</v>
      </c>
      <c r="D10" s="166"/>
      <c r="E10" s="111">
        <v>0.81936</v>
      </c>
      <c r="F10" s="112">
        <v>0.92808</v>
      </c>
      <c r="G10" s="112">
        <v>0.83016</v>
      </c>
      <c r="H10" s="112">
        <v>0.7545599999999999</v>
      </c>
      <c r="I10" s="112">
        <v>0.7272000000000001</v>
      </c>
      <c r="J10" s="112">
        <v>0.7192799999999999</v>
      </c>
      <c r="K10" s="112">
        <v>0.7696799999999999</v>
      </c>
      <c r="L10" s="112">
        <v>0.9936</v>
      </c>
      <c r="M10" s="112">
        <v>1.10664</v>
      </c>
      <c r="N10" s="112">
        <v>1.098</v>
      </c>
      <c r="O10" s="112">
        <v>1.13904</v>
      </c>
      <c r="P10" s="112">
        <v>1.13544</v>
      </c>
      <c r="Q10" s="112">
        <v>1.00152</v>
      </c>
      <c r="R10" s="112">
        <v>1.1124</v>
      </c>
      <c r="S10" s="112">
        <v>1.01088</v>
      </c>
      <c r="T10" s="112">
        <v>1.02096</v>
      </c>
      <c r="U10" s="112">
        <v>0.9756</v>
      </c>
      <c r="V10" s="112">
        <v>0.86256</v>
      </c>
      <c r="W10" s="112">
        <v>0.7567200000000001</v>
      </c>
      <c r="X10" s="112">
        <v>0.828</v>
      </c>
      <c r="Y10" s="112">
        <v>0.95472</v>
      </c>
      <c r="Z10" s="112">
        <v>1.01304</v>
      </c>
      <c r="AA10" s="112">
        <v>0.91944</v>
      </c>
      <c r="AB10" s="113">
        <v>0.8798400000000001</v>
      </c>
      <c r="AC10" s="67"/>
    </row>
    <row r="11" spans="1:29" ht="15.75">
      <c r="A11" s="68">
        <v>1</v>
      </c>
      <c r="B11" s="164"/>
      <c r="C11" s="167" t="s">
        <v>164</v>
      </c>
      <c r="D11" s="168"/>
      <c r="E11" s="114">
        <v>0.35208</v>
      </c>
      <c r="F11" s="115">
        <v>0.34128</v>
      </c>
      <c r="G11" s="115">
        <v>0.25128</v>
      </c>
      <c r="H11" s="115">
        <v>0.20448</v>
      </c>
      <c r="I11" s="115">
        <v>0.19728</v>
      </c>
      <c r="J11" s="115">
        <v>0.18719999999999998</v>
      </c>
      <c r="K11" s="115">
        <v>0.17928</v>
      </c>
      <c r="L11" s="115">
        <v>0.2556</v>
      </c>
      <c r="M11" s="115">
        <v>0.26424000000000003</v>
      </c>
      <c r="N11" s="115">
        <v>0.29663999999999996</v>
      </c>
      <c r="O11" s="115">
        <v>0.30384</v>
      </c>
      <c r="P11" s="115">
        <v>0.33768</v>
      </c>
      <c r="Q11" s="115">
        <v>0.21816</v>
      </c>
      <c r="R11" s="115">
        <v>0.23256</v>
      </c>
      <c r="S11" s="115">
        <v>0.24408000000000002</v>
      </c>
      <c r="T11" s="115">
        <v>0.43632</v>
      </c>
      <c r="U11" s="115">
        <v>0.52344</v>
      </c>
      <c r="V11" s="115">
        <v>0.32039999999999996</v>
      </c>
      <c r="W11" s="115">
        <v>0.42192</v>
      </c>
      <c r="X11" s="115">
        <v>0.53064</v>
      </c>
      <c r="Y11" s="115">
        <v>0.70272</v>
      </c>
      <c r="Z11" s="115">
        <v>0.7329600000000001</v>
      </c>
      <c r="AA11" s="115">
        <v>0.34992</v>
      </c>
      <c r="AB11" s="116">
        <v>0.37439999999999996</v>
      </c>
      <c r="AC11" s="69"/>
    </row>
    <row r="12" spans="1:29" ht="16.5" thickBot="1">
      <c r="A12" s="68">
        <v>1</v>
      </c>
      <c r="B12" s="164"/>
      <c r="C12" s="169" t="s">
        <v>121</v>
      </c>
      <c r="D12" s="170"/>
      <c r="E12" s="114">
        <v>0.7068</v>
      </c>
      <c r="F12" s="115">
        <v>0.7308</v>
      </c>
      <c r="G12" s="115">
        <v>0.6924</v>
      </c>
      <c r="H12" s="115">
        <v>0.6527999999999999</v>
      </c>
      <c r="I12" s="115">
        <v>0.6456000000000001</v>
      </c>
      <c r="J12" s="115">
        <v>0.6347999999999999</v>
      </c>
      <c r="K12" s="115">
        <v>0.6072000000000001</v>
      </c>
      <c r="L12" s="115">
        <v>0.6456000000000001</v>
      </c>
      <c r="M12" s="115">
        <v>0.6744</v>
      </c>
      <c r="N12" s="115">
        <v>0.7223999999999999</v>
      </c>
      <c r="O12" s="115">
        <v>0.954</v>
      </c>
      <c r="P12" s="115">
        <v>0.6936</v>
      </c>
      <c r="Q12" s="115">
        <v>0.726</v>
      </c>
      <c r="R12" s="115">
        <v>0.786</v>
      </c>
      <c r="S12" s="115">
        <v>0.6876</v>
      </c>
      <c r="T12" s="115">
        <v>0.6264</v>
      </c>
      <c r="U12" s="115">
        <v>0.7932</v>
      </c>
      <c r="V12" s="115">
        <v>0.7607999999999999</v>
      </c>
      <c r="W12" s="115">
        <v>0.7764</v>
      </c>
      <c r="X12" s="115">
        <v>0.7704</v>
      </c>
      <c r="Y12" s="115">
        <v>0.7692</v>
      </c>
      <c r="Z12" s="115">
        <v>0.7188</v>
      </c>
      <c r="AA12" s="115">
        <v>0.606</v>
      </c>
      <c r="AB12" s="116">
        <v>0.6216</v>
      </c>
      <c r="AC12" s="69"/>
    </row>
    <row r="13" spans="1:29" ht="16.5" thickBot="1">
      <c r="A13" s="70"/>
      <c r="B13" s="71"/>
      <c r="C13" s="161" t="s">
        <v>160</v>
      </c>
      <c r="D13" s="162"/>
      <c r="E13" s="72">
        <f aca="true" t="shared" si="0" ref="E13:AB13">SUM(E10:E12)</f>
        <v>1.87824</v>
      </c>
      <c r="F13" s="73">
        <f t="shared" si="0"/>
        <v>2.00016</v>
      </c>
      <c r="G13" s="73">
        <f t="shared" si="0"/>
        <v>1.7738399999999999</v>
      </c>
      <c r="H13" s="73">
        <f t="shared" si="0"/>
        <v>1.61184</v>
      </c>
      <c r="I13" s="73">
        <f t="shared" si="0"/>
        <v>1.5700800000000001</v>
      </c>
      <c r="J13" s="73">
        <f t="shared" si="0"/>
        <v>1.54128</v>
      </c>
      <c r="K13" s="73">
        <f t="shared" si="0"/>
        <v>1.55616</v>
      </c>
      <c r="L13" s="73">
        <f t="shared" si="0"/>
        <v>1.8948</v>
      </c>
      <c r="M13" s="73">
        <f t="shared" si="0"/>
        <v>2.04528</v>
      </c>
      <c r="N13" s="73">
        <f t="shared" si="0"/>
        <v>2.1170400000000003</v>
      </c>
      <c r="O13" s="73">
        <f t="shared" si="0"/>
        <v>2.3968800000000003</v>
      </c>
      <c r="P13" s="73">
        <f t="shared" si="0"/>
        <v>2.1667199999999998</v>
      </c>
      <c r="Q13" s="73">
        <f t="shared" si="0"/>
        <v>1.9456799999999999</v>
      </c>
      <c r="R13" s="73">
        <f t="shared" si="0"/>
        <v>2.13096</v>
      </c>
      <c r="S13" s="73">
        <f t="shared" si="0"/>
        <v>1.94256</v>
      </c>
      <c r="T13" s="73">
        <f t="shared" si="0"/>
        <v>2.08368</v>
      </c>
      <c r="U13" s="73">
        <f t="shared" si="0"/>
        <v>2.29224</v>
      </c>
      <c r="V13" s="73">
        <f t="shared" si="0"/>
        <v>1.94376</v>
      </c>
      <c r="W13" s="73">
        <f t="shared" si="0"/>
        <v>1.9550400000000001</v>
      </c>
      <c r="X13" s="73">
        <f t="shared" si="0"/>
        <v>2.12904</v>
      </c>
      <c r="Y13" s="73">
        <f t="shared" si="0"/>
        <v>2.42664</v>
      </c>
      <c r="Z13" s="73">
        <f t="shared" si="0"/>
        <v>2.4648</v>
      </c>
      <c r="AA13" s="73">
        <f t="shared" si="0"/>
        <v>1.8753600000000001</v>
      </c>
      <c r="AB13" s="74">
        <f t="shared" si="0"/>
        <v>1.8758400000000002</v>
      </c>
      <c r="AC13" s="75"/>
    </row>
    <row r="18" spans="14:25" ht="15.75">
      <c r="N18" s="99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</row>
    <row r="19" spans="14:25" ht="12.75"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</row>
    <row r="20" spans="14:25" ht="12.75"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</row>
  </sheetData>
  <sheetProtection/>
  <mergeCells count="11">
    <mergeCell ref="AC6:AC8"/>
    <mergeCell ref="C9:D9"/>
    <mergeCell ref="A6:A8"/>
    <mergeCell ref="B6:B8"/>
    <mergeCell ref="C6:D8"/>
    <mergeCell ref="C13:D13"/>
    <mergeCell ref="B10:B12"/>
    <mergeCell ref="C10:D10"/>
    <mergeCell ref="C11:D11"/>
    <mergeCell ref="C12:D12"/>
    <mergeCell ref="E6:AB6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 Д С</dc:creator>
  <cp:keywords/>
  <dc:description/>
  <cp:lastModifiedBy>energ</cp:lastModifiedBy>
  <cp:lastPrinted>2021-06-23T10:18:50Z</cp:lastPrinted>
  <dcterms:created xsi:type="dcterms:W3CDTF">2000-12-19T10:26:05Z</dcterms:created>
  <dcterms:modified xsi:type="dcterms:W3CDTF">2021-06-23T10:24:46Z</dcterms:modified>
  <cp:category/>
  <cp:version/>
  <cp:contentType/>
  <cp:contentStatus/>
</cp:coreProperties>
</file>